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肛肠医院检验科2025.8.10 (2)" sheetId="1" r:id="rId1"/>
  </sheets>
  <definedNames>
    <definedName name="_xlnm._FilterDatabase" localSheetId="0" hidden="1">'肛肠医院检验科2025.8.10 (2)'!$A$2:$II$258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<sst xmlns="http://schemas.openxmlformats.org/spreadsheetml/2006/main" count="1381" uniqueCount="711">
  <si>
    <t>2025年深圳市中医肛肠医院检验科项目总表</t>
  </si>
  <si>
    <t>细项项目编码</t>
  </si>
  <si>
    <t>组合项目名称/编码</t>
  </si>
  <si>
    <t>项目名称</t>
  </si>
  <si>
    <t>项目价格（元）</t>
  </si>
  <si>
    <t>细项价格（元）</t>
  </si>
  <si>
    <t>是否急诊项目/急诊出报告时间</t>
  </si>
  <si>
    <t>检测方法</t>
  </si>
  <si>
    <t>样本/样本量</t>
  </si>
  <si>
    <t>送检要求</t>
  </si>
  <si>
    <t>报告时间</t>
  </si>
  <si>
    <t>临床应用或意义</t>
  </si>
  <si>
    <t>备注</t>
  </si>
  <si>
    <t>临床血液学检验项目</t>
  </si>
  <si>
    <t>250101015-2/1</t>
  </si>
  <si>
    <t>血常规（五分类）(末稍血）-适用≤6岁儿童）</t>
  </si>
  <si>
    <t>是/30分钟</t>
  </si>
  <si>
    <t>仪器法</t>
  </si>
  <si>
    <t>静脉血短紫管2ml/末梢血</t>
  </si>
  <si>
    <t>及时送检</t>
  </si>
  <si>
    <t>标本接收后约30分钟出报告</t>
  </si>
  <si>
    <t>诊断各种血液病的主要依据，同时也可用于其他系统疾病的诊断和鉴别。 </t>
  </si>
  <si>
    <t>250403035-2</t>
  </si>
  <si>
    <t>登革病毒抗原检测</t>
  </si>
  <si>
    <t>登革病毒病原体</t>
  </si>
  <si>
    <t>是/1小时</t>
  </si>
  <si>
    <t>胶体金法</t>
  </si>
  <si>
    <t>静脉血长黄管2ml</t>
  </si>
  <si>
    <t>标本接收后约2小时后出报告</t>
  </si>
  <si>
    <t>NS1抗原在感染者发热后1-5天（病毒血症期）即可检出，早于抗体（IgM/IgG）产生的时间（通常需5天后），有助于早期诊断。</t>
  </si>
  <si>
    <t>250403050-1</t>
  </si>
  <si>
    <t>肺炎支原体血清学试验-胶体金法</t>
  </si>
  <si>
    <t>静脉血长黄管4ml/全血</t>
  </si>
  <si>
    <t>标本接收后2小时</t>
  </si>
  <si>
    <t>阴性结果不能排除肺炎支原体感染，阳性结果表示近期感染过，但不能确定是感染阶段还是康复阶段，方法学存在一定的假阳性和假阴性，需要临床医生结合症状和其他检测结果综合判断。</t>
  </si>
  <si>
    <t>250306008-3</t>
  </si>
  <si>
    <t>肌钙蛋白（定性）</t>
  </si>
  <si>
    <t>静脉血长黄管4ml</t>
  </si>
  <si>
    <r>
      <rPr>
        <sz val="9"/>
        <color rgb="FF000000"/>
        <rFont val="宋体"/>
        <charset val="134"/>
      </rPr>
      <t>用于急性心肌梗死（AMI）</t>
    </r>
    <r>
      <rPr>
        <sz val="10"/>
        <rFont val="宋体"/>
        <charset val="134"/>
      </rPr>
      <t>的诊断、危险分层和预后评估。</t>
    </r>
  </si>
  <si>
    <t>250403042-1</t>
  </si>
  <si>
    <t>幽门螺杆菌抗体分型检测</t>
  </si>
  <si>
    <t>42.1*5</t>
  </si>
  <si>
    <t>免疫印迹法</t>
  </si>
  <si>
    <t>随时</t>
  </si>
  <si>
    <t>标本接收后2.5小时</t>
  </si>
  <si>
    <t>与慢性胃炎、消化性溃疡、胃癌及胃黏膜相关淋巴组织（MALT）淋巴瘤密切相关。</t>
  </si>
  <si>
    <t>250403086S</t>
  </si>
  <si>
    <t>甲型+乙型流感病毒抗原检测试剂</t>
  </si>
  <si>
    <t>甲型+乙型流感病毒抗原</t>
  </si>
  <si>
    <t>咽拭子</t>
  </si>
  <si>
    <t>辅助诊断甲型及乙型流感病毒引起的上呼吸道感染。</t>
  </si>
  <si>
    <t>红细胞沉降率测定</t>
  </si>
  <si>
    <t>红细胞沉降率测定(ESR)</t>
  </si>
  <si>
    <t>手工法</t>
  </si>
  <si>
    <t>静脉血黑管2ml</t>
  </si>
  <si>
    <t>⑴生理意义：性别：女较男快。年龄：新生婴儿较快，在半年之后逐渐减慢，40岁以后又略加快。日差：晨慢夕快，因体内血液循环与代谢的差异造成。季节与温度：热天较快，冷天较慢。过度疲劳，以及紫外光线，X线照射，服用醇类、鸦片类药物，亦可加快。妇女月经期血沉可加快，但波动范围不大。妊娠时，自第10-12周，血沉开始出现加快，继续不断升高，直至产后3-4周恢复正常。 ⑵病理性增快：①感染性疾患如急性全身性或局部感染，慢性活动性感染，结核，梅毒风湿热等。②各种贫血性疾病如白血病，缺铁性贫血，地中海贫血等。③中毒如铅、砷、醇中毒。④其他如心肌梗塞、出血、恶性肿瘤、甲状腺机能亢进、肾炎、少数重症型肝炎等疾病。 ⑶病理性减慢或正常：疾病发作期、红细胞增多症、酸中毒、支气管哮喘、糖尿病、肾盂积水、原发性高血压及肾结石等。</t>
  </si>
  <si>
    <t>260000002-1</t>
  </si>
  <si>
    <t>ABO血型鉴定+Rh血型鉴定</t>
  </si>
  <si>
    <t>ABO血型鉴定-微柱凝集法</t>
  </si>
  <si>
    <t>微柱凝集法</t>
  </si>
  <si>
    <t>紫色EDTA抗凝管/静脉血2ml</t>
  </si>
  <si>
    <t>8：00-16：30接收标本，6个小时内出报告；16：30-次日早8：00接收标本，在次日12：00出报告。</t>
  </si>
  <si>
    <t>ABO血型鉴定。</t>
  </si>
  <si>
    <t>260000004-1</t>
  </si>
  <si>
    <t>Rh血型鉴定-微柱凝集法</t>
  </si>
  <si>
    <t>初步Rh(D)定型。</t>
  </si>
  <si>
    <t>260000007-2</t>
  </si>
  <si>
    <t>抗体筛选试验</t>
  </si>
  <si>
    <t>诊断不规则抗体</t>
  </si>
  <si>
    <t>260000012-2</t>
  </si>
  <si>
    <t>特殊介质交叉配血-微柱凝集法</t>
  </si>
  <si>
    <t>是/2小时</t>
  </si>
  <si>
    <t>紫色EDTA抗凝管/静脉血3ml</t>
  </si>
  <si>
    <t>交叉配血</t>
  </si>
  <si>
    <t>250203025-2</t>
  </si>
  <si>
    <t>凝血四项        250203020/2</t>
  </si>
  <si>
    <t>活化部分凝血活酶时间测定(APTT)-仪器法</t>
  </si>
  <si>
    <t>磁珠凝固法</t>
  </si>
  <si>
    <t>静脉血短蓝管2ml</t>
  </si>
  <si>
    <t>随时/避免凝溶血</t>
  </si>
  <si>
    <t>标本接收后约2.5小时后取报告</t>
  </si>
  <si>
    <t xml:space="preserve">筛选外源性凝血因子缺乏；检测口服抗凝剂的治疗；评估肝脏合成功能。PT延长 因子II 、V 、VII、X缺乏症，严重的肝脏病变，如急性暴发性肝炎、肝硬化。血循环中抗凝物质增加，如肝素或 FDP 增多等。 阻塞性黄疸影响、维生素K及肠道菌群紊乱并影响维生素K生成，进而影响凝血酶原生成。 弥漫性血管内凝血（disseminated intravascular coagulation,DIC）。新生儿自然出血症，先天性凝血酶原缺乏症，先天性纤维蛋白原缺乏症及使用抗凝药物（如华法林、双香豆素、肝素等）时可见凝血酶原时间延长。PT 缩短 见于口服避孕药、高凝状态和DIC早期等。 用于香豆素类等口服抗凝剂的监控 一般认为以维持 PT 值在参考值的2倍左右（1.3～2.5 倍），或PTR为1.3～1.5（最大不超过2）为宜。 </t>
  </si>
  <si>
    <t>250203030-3</t>
  </si>
  <si>
    <t>血浆纤维蛋白原测定-仪器法</t>
  </si>
  <si>
    <t>Clauss法</t>
  </si>
  <si>
    <t>筛选内源性凝血因子的缺乏；监测肝素治疗及发现狼疮抗凝物质。APTT延长见于先天性凝血因子缺乏，如因子VIII、IX、XI 、XII缺乏症，凝血酶原和纤维蛋白原缺乏症，纤维蛋白溶解活性增强（如血友病甲、乙，接触因子XII、XI缺乏，VWF等多种凝血 ）子缺乏（如严重肝病、维生素K缺乏、DIC、纤溶亢进等）。血液中有抗凝物存在。APTT 缩短见于DIC 高凝期和妊娠高血压综合症等高凝状态。 因子VIII和因子V活性增多，DIC、血栓性疾病、血小板增多症。是监测肝素治疗的首选指标:在使用肝素治疗时，多用 APTT监测药物用量，一般以维持结果为基础值的2倍左右。</t>
  </si>
  <si>
    <t>250203020-2</t>
  </si>
  <si>
    <t>血浆凝血酶原时间测定(PT)-仪器法</t>
  </si>
  <si>
    <t>Fib 减少见于：先天性低（无）纤维蛋白原血症、严重肝脏疾病、原发性纤维蛋白溶解、DIC、异常纤维蛋白原血症、新生儿及早产儿、某些产科意外、恶性肿瘤等。Fib 增高见于：纤维蛋白原增高往往与急性期反应蛋白同时增高，如肺炎、风湿热、结核、败血症等细菌感染。还见于尿毒症、肾病、妊娠、月经期、代偿性DIC，脑血栓、心肌梗塞，恶性肿瘤、手术及放疗后。</t>
  </si>
  <si>
    <t>250203035-3</t>
  </si>
  <si>
    <t>凝血酶时间测定(TT)-仪器法</t>
  </si>
  <si>
    <t>1.凝血酶时间延长包括以下几种情况： （1）低（无）纤维蛋白原血症，纤维蛋白原浓度通常为0.9g/L或更低。 （2）血中存在肝素或类似肝素的抗凝物质，如SLE、肝病、肾病等。 （3）在纤溶状态下，纤维蛋白原的功能降低。 （4）存在异常纤维蛋白原。 （5）如果患者和正常质控血浆混合液的凝血酶时间值更接近于患者的血浆凝血酶时间值，并且如果该患者在抽血测定前6h内并没有摄入肝素，则该患者血浆中很可能存在异常纤维蛋白原或纤维蛋白降解产物。 2.异常纤维蛋白血症和巨球蛋白血症，有造成凝血酶时间缩短的可能。 3.凝血酶时间测定也可能作为溶栓和抗凝治疗的一个检测指标，尤其在肝素治疗时。</t>
  </si>
  <si>
    <t>/</t>
  </si>
  <si>
    <t>INR</t>
  </si>
  <si>
    <t>计算法</t>
  </si>
  <si>
    <t>测定INR是监测华法林用量及疗效的首选方法。使用华法林抗凝治疗时，一般要求INR维持在2.0～3.0，既可保证治疗效果，也可使出血风险维持在较低水平。对出血风险较高者，可以考虑INR维持在1.5～2.0，但疗效可能有所下降。患者开始口服华法林后1～2天开始监测INR，起初2～3天一次，并根据INR结果调整华法林剂量，连续两次INR在治疗范围内，可改为一周监测一次INR；对长期服用华法林剂量不变者，可每4周监测1次INR。</t>
  </si>
  <si>
    <t>血浆凝血酶原活动度（PT%）</t>
  </si>
  <si>
    <t>250203066-3</t>
  </si>
  <si>
    <t>凝血项目</t>
  </si>
  <si>
    <t>血浆D-二聚体测定</t>
  </si>
  <si>
    <t>免疫比浊法</t>
  </si>
  <si>
    <t>标本接收后约2.5小时后出报告</t>
  </si>
  <si>
    <r>
      <rPr>
        <sz val="9"/>
        <color theme="1"/>
        <rFont val="宋体"/>
        <charset val="134"/>
      </rPr>
      <t>是继发性纤溶的特异性标志，升高见于</t>
    </r>
    <r>
      <rPr>
        <sz val="9"/>
        <color indexed="8"/>
        <rFont val="宋体"/>
        <charset val="134"/>
      </rPr>
      <t>DIC、DVT、AMI 、不稳定性心绞痛、溶栓治疗以及与血栓有关的疾病，如肿瘤、急性早幼粒细胞白血病、妊娠高血压综合征等。</t>
    </r>
  </si>
  <si>
    <t>临床体液学检验项目</t>
  </si>
  <si>
    <t>250103002</t>
  </si>
  <si>
    <t>粪便检查      250103002/1/1</t>
  </si>
  <si>
    <t>隐血试验</t>
  </si>
  <si>
    <t>粪便，大便采集器，黄豆样大小</t>
  </si>
  <si>
    <t>标本接收后1小时</t>
  </si>
  <si>
    <t>辅助诊断消化道出血、消化道肿瘤。</t>
  </si>
  <si>
    <t>粪便常规</t>
  </si>
  <si>
    <t>目测</t>
  </si>
  <si>
    <t>标本接收后30分钟</t>
  </si>
  <si>
    <t>了解消化道有无细菌、病毒及寄生虫感染，及早发现胃肠炎、肝病。</t>
  </si>
  <si>
    <t>轮状，腺病毒，诺如病毒抗三联法             250403092S</t>
  </si>
  <si>
    <t>人轮状病毒抗原测定（不可单开）</t>
  </si>
  <si>
    <t>常见于5岁以下婴幼儿，秋冬高发（“秋季腹泻”），典型表现为水样便、发热、呕吐。</t>
  </si>
  <si>
    <t>250403092S</t>
  </si>
  <si>
    <t>腺病毒测定（不可单开）</t>
  </si>
  <si>
    <t>全年散发，可引起持续性腹泻（1-2周），常伴呼吸道症状。</t>
  </si>
  <si>
    <t>诺如病毒测定（不可单开）</t>
  </si>
  <si>
    <t>各年龄组易感，暴发常见于学校、养老院，症状为呕吐（突出）、水样便、低热。</t>
  </si>
  <si>
    <t>250103008S</t>
  </si>
  <si>
    <t>钙卫蛋白检测</t>
  </si>
  <si>
    <t>钙卫蛋白检测（胶体金法）</t>
  </si>
  <si>
    <t>评估肠道炎症的一个关键指标。</t>
  </si>
  <si>
    <t>阴道分泌物检查</t>
  </si>
  <si>
    <t>显微镜法</t>
  </si>
  <si>
    <t>白带1管</t>
  </si>
  <si>
    <t>1清洁度在Ⅰ～Ⅱ内视为正常，Ⅲ、Ⅳ度为异常，多数为阴道炎。可发现阴道念珠菌、阴道滴虫等病原体。单纯不清洁度增高而不见滴虫、念珠菌者，可见于非特异性阴道炎。2找到阴道滴虫是滴虫性阴道炎的诊断依据。3找到阴道念珠菌是诊断念珠菌性阴道炎的诊断依据。</t>
  </si>
  <si>
    <t>250102035/2</t>
  </si>
  <si>
    <t>尿常规2         250102001/1</t>
  </si>
  <si>
    <t>尿常规</t>
  </si>
  <si>
    <t>30.45</t>
  </si>
  <si>
    <t>RGB颜色检测/目测</t>
  </si>
  <si>
    <t>尿液，尖底塑料管，10ml</t>
  </si>
  <si>
    <t>意义：尿液的性状，蛋白质，葡萄糖，酮体，胆红素，尿胆原，隐血，白细胞，亚硝酸盐等定性或半定量检查。</t>
  </si>
  <si>
    <t>尿沉渣分析</t>
  </si>
  <si>
    <t>平面鞘流技术及数字成像自动识别技术</t>
  </si>
  <si>
    <t>标本接收后90分钟</t>
  </si>
  <si>
    <t>1：细胞大于5个／高倍镜视野即为镜下脓尿。增多：主要见于泌尿系统的感染，尤其是急性肾盂肾炎、泌尿道结石、膀胱炎等；也可见于泌尿系统临近器官疾病，如前列腺炎、阴道炎、盆腔炎等。2： 上皮细胞 肾实质损害时，如肾小球肾炎，可见较多的肾小管上皮细胞；泌尿系统炎症时，可见较多鳞状上皮细胞、移行上皮细胞。3： 管型 出现管型表示肾实质损害，见于急性或慢性肾小球肾炎、肾功能衰竭等。出现红细胞管型，特别有助于证明肾性出血。出现白细胞管型，特别有助于肾盂肾炎与膀胱炎鉴别，后者为阴性。颗粒管型、蜡样管型的出现进一步表明肾疾病的恶化或进人晚期。脂肪管型多见于肾病综合征、慢性肾炎等。如摄入卡那霉素、两性霉素B、头抱菌素等药物，尿液中可出现管型。4： 结晶生理性结晶：常见的有草酸钙、尿酸、磷酸铵镁结晶。病理性结晶：主要有胱氨酸结晶、亮氨酸结晶、酪氨酸结晶、胆固醇结晶、放射造影剂结晶、磺胺类药物结晶、阿司匹林结晶、磺基水杨酸结晶等。</t>
  </si>
  <si>
    <t>jy02050074</t>
  </si>
  <si>
    <t>尿妊娠试验(金标法)</t>
  </si>
  <si>
    <t>1 本实验主要用于妊娠的诊断。在受孕2-6天即呈现阳性。2 用于与妊娠相关疾病和肿瘤的诊断及鉴别诊断。3 过期流产或不完全流产，子宫内仍有活胎盘组织时，本实验仍呈阳性。4 人工流产后，如果仍呈阳性，提示宫内尚有残余胚胎组织。5 宫外孕时，HCG低于正常妊娠，仅有60%阳性</t>
  </si>
  <si>
    <t>临床生化免疫检验项目</t>
  </si>
  <si>
    <t>250301001-2</t>
  </si>
  <si>
    <t>肝功能8项             250305009-3/1</t>
  </si>
  <si>
    <t>总蛋白测定-化学法</t>
  </si>
  <si>
    <t>双缩脲法</t>
  </si>
  <si>
    <t>静脉血长黄管5ml</t>
  </si>
  <si>
    <t>24小时   若不能及时送检，请离心
后放2-8度冰箱保存。肾功
能，电解质，血糖项目不
能储存，需立刻送检！</t>
  </si>
  <si>
    <t>9：00前接收的标本，14：30后取报告；
9：00-15：00接收的标本，16：30后取报告；
15：00后接收的标本，次日14：30后取报告</t>
  </si>
  <si>
    <t>增高：各种原因所致的血液浓缩；多发性骨髓瘤、单克隆性免疫球蛋白病；系统性红斑狼疮、慢性感染至多克隆球蛋白升高等。                                                                            降低：恶性肿瘤、重症结核、甲亢、水钠潴留、怀孕后期、肾病综合征、慢性胃肠道疾病、肝硬化、烧伤、营养不良及消耗增加、肝功能受损等。</t>
  </si>
  <si>
    <t>250301002</t>
  </si>
  <si>
    <t>血清白蛋白测定-化学法</t>
  </si>
  <si>
    <t>溴甲酚绿法</t>
  </si>
  <si>
    <t>增高：脱水、大面积烧伤、高热、急性大出血、慢性肾上腺皮质功能不全等。      减低：营养不良、消化吸收功能不良、慢性肝病、恶性贫血、糖尿病、甲亢、严重结核病、感染等。</t>
  </si>
  <si>
    <t>血清球蛋白测定</t>
  </si>
  <si>
    <t>球蛋白偏低一般是生理性原因导致，例如营养不良、蛋白质摄入量不足，或者是因为人体对外来蛋白的吸收能力不好，贫血也会造成球蛋白偏低。</t>
  </si>
  <si>
    <t>白球比</t>
  </si>
  <si>
    <t>偏高则常用于肝病的确诊，如肝病中的慢性乙肝、酒精肝、肝硬化等都会引起球蛋白偏高，其他的非肝脏疾病也可以引起球蛋白偏高，如各种肿瘤、巨细胞血症等。降低可能提示慢性肝病或免疫异常。</t>
  </si>
  <si>
    <t>250305001-3</t>
  </si>
  <si>
    <t>血清总胆红素测定-化学法或酶促法</t>
  </si>
  <si>
    <t>重氮盐法</t>
  </si>
  <si>
    <t xml:space="preserve">增高见于各种原因引起的黄疸。主要用于诊断肝脏疾病和胆道疾病。溶血性疾病也可以增高。
</t>
  </si>
  <si>
    <t>250305002-3</t>
  </si>
  <si>
    <t>血清直接胆红素测定-化学法或酶促法</t>
  </si>
  <si>
    <t>有助于确定肝性和肝后性黄疸。增高：见于阻塞性黄疸、肝细胞性黄疸。</t>
  </si>
  <si>
    <t>血清间接胆红素测定(化学法)</t>
  </si>
  <si>
    <t>升高为主常见于溶血性疾病、新生儿黄疸或者输血错误等。肝炎与肝硬化患者的直接胆红素与间接胆红素都可以升高。</t>
  </si>
  <si>
    <t>jy02010060</t>
  </si>
  <si>
    <t>血清丙氨酸氨基转移酶测定</t>
  </si>
  <si>
    <t>乳酸脱氢酶法</t>
  </si>
  <si>
    <t>升高:急性乙型肝炎、慢性肝炎、HBV携带者、重型肝炎以及肝硬化、肝癌等，ALT的升高只表示肝脏可能受到了损害。除了肝炎，其他很多疾病都能引起谷丙转氨酶转氨酶升高。</t>
  </si>
  <si>
    <t>jy02010061</t>
  </si>
  <si>
    <t>血清天门冬氨酸氨基转移酶测定</t>
  </si>
  <si>
    <t>MDH法</t>
  </si>
  <si>
    <t>AST增高：常见于急、慢性重症肝炎、肝硬变、心肌炎、心肌梗塞、肾炎、胆管炎、皮肌炎、胰腺炎等病症。心肌含AST量最高，其次是肝脏，心和肝细胞损伤后血中酶活性都能迅速升高。</t>
  </si>
  <si>
    <t>jy02020001012</t>
  </si>
  <si>
    <t>血清γ-谷氨酰基转移酶测定</t>
  </si>
  <si>
    <t>速率法</t>
  </si>
  <si>
    <t>增高：原发性肝癌、胰腺癌、乏特壶腹癌极度升高；嗜酒、长期应用苯巴比妥、苯妥因纳、口服避孕药；各种原因所致肝炎、阻塞性黄疸、胆道感染、胆石症、急性胰腺炎、黄疸性肝炎、肝硬化等。</t>
  </si>
  <si>
    <t>jy02020001013-1</t>
  </si>
  <si>
    <t>血清碱性磷酸酶测定</t>
  </si>
  <si>
    <t>NPP底物-AMP缓冲液法</t>
  </si>
  <si>
    <t xml:space="preserve"> 增高：阻塞性黄疸、原发性肝癌、继发性肝癌、胆汁淤积性肝炎等的检查；孕妇；骨折愈合期、骨软化症、佝偻病、骨细胞癌、骨质疏松；肝脓肿、肝结核、肝硬变、白血病、甲状腺机能亢进等。</t>
  </si>
  <si>
    <t>肝功能7项        250305009-3/2</t>
  </si>
  <si>
    <t>24小时</t>
  </si>
  <si>
    <t>肝功能6项             250305009/1</t>
  </si>
  <si>
    <t>2503070055-1</t>
  </si>
  <si>
    <t>肾功能四项         250307001-1/2</t>
  </si>
  <si>
    <t>尿素测定(酶促动力学法)</t>
  </si>
  <si>
    <t>酶法</t>
  </si>
  <si>
    <t xml:space="preserve">  肾功
能，电解质，血糖项目不
能储存，需立刻送检！</t>
  </si>
  <si>
    <t xml:space="preserve">增高：肾供血减少、体内蛋白代谢异常；肾功能减退；尿道阻塞等。）
降低：婴儿、孕妇、低蛋白高糖饮食的正常人。
</t>
  </si>
  <si>
    <t>2503070056-1</t>
  </si>
  <si>
    <t>肌酐测定</t>
  </si>
  <si>
    <t>脲酶-谷氨酸脱氢酶</t>
  </si>
  <si>
    <t xml:space="preserve">增高：肾病肾实质性损害。肌酐和尿素氮同时升高，提示肾严重损害，尿素氮升高而肌酐不高常为肾外因素。
降低：肾衰晚期、肌萎缩、贫血、白血病、尿崩症等。
</t>
  </si>
  <si>
    <t>250307005-2</t>
  </si>
  <si>
    <t>血清尿酸测定</t>
  </si>
  <si>
    <t>尿酸酶法</t>
  </si>
  <si>
    <t>增高：原发性高尿酸血症、继发性高尿酸血症；痛风、肾功能不全；骨髓增生性疾病、溶血性疾病、高嘌呤饮食。                                                                                                              降低：遗传性黄嘌呤尿症、遗传性嘌呤核苷磷酸化酶缺乏；恶性疾病，AIDS，Fanconi 综合征，糖尿病等。</t>
  </si>
  <si>
    <t>250307028</t>
  </si>
  <si>
    <t>血清胱抑素(CYSTATINC)测定</t>
  </si>
  <si>
    <t>胶乳增强免疫比浊法</t>
  </si>
  <si>
    <t>增高：肾功能受损、肾衰等。</t>
  </si>
  <si>
    <t>肾功能三项         250307001-1/1</t>
  </si>
  <si>
    <t>250303002-2</t>
  </si>
  <si>
    <t>血脂六项             250303001-1/1</t>
  </si>
  <si>
    <t>血清甘油三酯测定(化学法或酶法)</t>
  </si>
  <si>
    <t>GPO-POD法</t>
  </si>
  <si>
    <t>24小时内</t>
  </si>
  <si>
    <t>升高：各种高脂蛋白血症、糖尿病、痛风、梗阻性黄疸、甲状腺功能低下、胰腺炎等。降低：见于低脂蛋白血症、营养吸收不良、甲状腺功能亢进；过度饥饿，运动等。</t>
  </si>
  <si>
    <t>250303001-2</t>
  </si>
  <si>
    <t>血清总胆固醇测定(化学法或酶法)</t>
  </si>
  <si>
    <t>升高：各种高脂蛋白血症、梗阻性黄疸、肾病综合征、甲状腺功能低下、慢性肾功能衰竭、糖尿病等。                                                                              降低：各种脂蛋白缺陷状态、肝硬化、恶性肿瘤、营养吸收不良、巨细胞性贫血等。女性月经期也可降低。</t>
  </si>
  <si>
    <t>250303004-2</t>
  </si>
  <si>
    <t>血清高密度脂蛋白胆固醇测定(其他方法)</t>
  </si>
  <si>
    <t>直接法</t>
  </si>
  <si>
    <t>HDL-C被认为是“好胆固醇”，因为它能将蓄积在组织中的游离胆固醇运送到肝，降低组织中胆固醇的沉积，起到抗动脉粥样硬化作用。所以HDL-C水平低的个体患冠心病的危险性增加，其水平高者患冠心病的可能性小。</t>
  </si>
  <si>
    <t>250303005-2</t>
  </si>
  <si>
    <t>血清低密度脂蛋白胆固醇测定(其他方法)</t>
  </si>
  <si>
    <t>是动脉粥样硬化的重要危险因素，也是血脂异常防治的首要指标。
升高：可见于遗传性高脂蛋白血症、甲状腺功能低下、肾病综合征、梗阻性黄疸、慢性肾功能衰竭、Cushing综合征等。
降低：可见于无β-脂蛋白血症、甲状腺功能亢进、消化吸收不良、肝硬化、恶性肿瘤等。</t>
  </si>
  <si>
    <t>250303007</t>
  </si>
  <si>
    <t>血清载脂蛋白AⅠ测定</t>
  </si>
  <si>
    <t>一般情况下，可以代表HDL水平，与HDL-C呈明显正相关。apoAⅠ低的人群比高的人群有易患冠心病的倾向。</t>
  </si>
  <si>
    <t>250303009</t>
  </si>
  <si>
    <t>血清载脂蛋白B测定</t>
  </si>
  <si>
    <t>apoB主要代表LDL水平，与LDL-C成显著正相关。apoB升高是冠心病危险因素，apoB高的人群更易患冠心病的倾向，降低apoB可以减少冠心病发病及促进粥样斑块的消退。</t>
  </si>
  <si>
    <t>250306001-2</t>
  </si>
  <si>
    <t>心肌酶四项          250306002-3/2</t>
  </si>
  <si>
    <t>血清肌酸激酶测定(速率法)</t>
  </si>
  <si>
    <t>增高：心肌梗塞、各种类型进行性肌萎缩、骨胳肌损伤、肌营养不良、急性心肌炎、脑血管意外、脑膜炎、甲减、剧烈运动、药物等。</t>
  </si>
  <si>
    <t>250306005-2</t>
  </si>
  <si>
    <t>乳酸脱氢酶测定(速率法)</t>
  </si>
  <si>
    <t>乳酸底物法</t>
  </si>
  <si>
    <t>增高：心肌梗塞（12-24h开始升高、48-72h达高峰、升高可达10d。）、肝炎、肺梗塞、某些恶性肿瘤、白血病等。</t>
  </si>
  <si>
    <r>
      <rPr>
        <sz val="10"/>
        <rFont val="Arial"/>
        <charset val="0"/>
      </rPr>
      <t>α-</t>
    </r>
    <r>
      <rPr>
        <sz val="10"/>
        <rFont val="宋体"/>
        <charset val="0"/>
      </rPr>
      <t>羟丁酸脱氢酶检测试剂盒（速率法）</t>
    </r>
  </si>
  <si>
    <t>250306002-3</t>
  </si>
  <si>
    <t>肌酸激酶同工酶（CK-MB）</t>
  </si>
  <si>
    <t>免疫抑制法</t>
  </si>
  <si>
    <t>急性心肌梗塞、心肌炎中，CK-MB在胸痛3-8小时就会升高，并在较长的时间内保持阳性。</t>
  </si>
  <si>
    <t>250306011-3/2</t>
  </si>
  <si>
    <t>同型半胱氨酸</t>
  </si>
  <si>
    <t>HCY是心脑血管病的独立危险因素，与心脑血管疾病密切相关。HCY升高，可刺激血管壁引起动脉血管损伤，形成炎症和管壁斑块，导致动脉粥样硬化；还可以引起神经管畸形、先天性畸形等出生缺陷类疾病。</t>
  </si>
  <si>
    <t>250302001-2/2</t>
  </si>
  <si>
    <t>葡萄糖测定（随机）</t>
  </si>
  <si>
    <t>己糖激酶法</t>
  </si>
  <si>
    <t>增高：各种糖尿病；甲亢、垂体前叶嗜酸细胞腺瘤、肾上腺皮质功能亢进、嗜铬细胞瘤等；颅外伤、颅内出血、脑膜炎；脱水。</t>
  </si>
  <si>
    <t>250302001-2/1</t>
  </si>
  <si>
    <t>葡萄糖测定(空腹)</t>
  </si>
  <si>
    <t>糖尿病鉴别诊断及治疗检测。 </t>
  </si>
  <si>
    <t>2503070098</t>
  </si>
  <si>
    <t>葡萄糖测定（0.5H）</t>
  </si>
  <si>
    <t>2503070099</t>
  </si>
  <si>
    <t>葡萄糖测定（1H）</t>
  </si>
  <si>
    <t>2503070100</t>
  </si>
  <si>
    <t>葡萄糖测定（2H）</t>
  </si>
  <si>
    <t>2503070101</t>
  </si>
  <si>
    <t>葡萄糖测定（3H）</t>
  </si>
  <si>
    <t>310205001E</t>
  </si>
  <si>
    <t>糖耐量试验）</t>
  </si>
  <si>
    <t>葡萄糖</t>
  </si>
  <si>
    <t>尽快送达</t>
  </si>
  <si>
    <t>8：00-11：00接收标本，16：00内出报告。</t>
  </si>
  <si>
    <t>250304001-2</t>
  </si>
  <si>
    <t>电解质五项        250304001-1/3</t>
  </si>
  <si>
    <r>
      <rPr>
        <sz val="10"/>
        <color rgb="FF000000"/>
        <rFont val="宋体"/>
        <charset val="134"/>
      </rPr>
      <t>钾测定</t>
    </r>
  </si>
  <si>
    <t>离子选择电极法</t>
  </si>
  <si>
    <t>静脉血，长黄管，4ml</t>
  </si>
  <si>
    <t xml:space="preserve">增高：可见于肾上腺皮质功能减退、肾衰、休克、挤压伤、重度溶血、补钾、高渗脱水、酸中毒等。
减低：严重腹泻、呕吐、肾上腺皮质功能亢进、中毒、碱中毒、长期禁食、药物等。
</t>
  </si>
  <si>
    <t>250304002-2</t>
  </si>
  <si>
    <r>
      <rPr>
        <sz val="10"/>
        <color rgb="FF000000"/>
        <rFont val="宋体"/>
        <charset val="134"/>
      </rPr>
      <t>钠测定</t>
    </r>
  </si>
  <si>
    <t xml:space="preserve">升高：潴钠性水肿 、肾上腺皮质功能亢进、脑外伤、脑血管意外、垂体肿瘤等、尿崩症、高渗性脱水。
降低：腹泻、呕吐；术后造瘘、引流等；肾功严重损害、肾上腺皮质功能不全、糖尿病；大面积烧伤或创伤、肝硬化腹水、右心衰；利尿剂等。
</t>
  </si>
  <si>
    <t>250304003-2</t>
  </si>
  <si>
    <t>氯测定</t>
  </si>
  <si>
    <t xml:space="preserve">升高：常见于氯化物排泄减少、氯化物摄入过多、高氯性代谢性酸中毒。
降低：腹泻，呕吐，胃液、胰液或胆汁大量丢失，长期限制食盐用量，亚狄森氏病，抗利尿激素分泌过多，糖尿病酸中毒，肾病等。
</t>
  </si>
  <si>
    <t>250304004-4</t>
  </si>
  <si>
    <t>总钙</t>
  </si>
  <si>
    <t>偶氮砷III法</t>
  </si>
  <si>
    <t xml:space="preserve">增高：甲脏旁腺功能亢进、骨肿瘤、多发性骨髓瘤、结节病、维生素过多症等。
降低：甲状旁腺功能减退、甲状腺手术后；佝偻病和软骨病；尿毒症、肾移植或进行血透析患者；严重乳糜泻、酸中毒、新生儿低血钙症等。
</t>
  </si>
  <si>
    <t>无机磷测定</t>
  </si>
  <si>
    <t>磷钼酸盐法</t>
  </si>
  <si>
    <t xml:space="preserve">增高：甲状旁腺功能减退、假性甲状旁腺功能减退、维生素D过多症、肾功能不全或衰竭、尿毒症或肾炎晚期、多发性骨髓瘤、骨折愈合期等。
减低：甲状旁腺功能亢进、佝偻病或软骨病伴有继发性甲状旁腺增生、葡萄糖或胰岛素过多、肾小管变性病变、乳糜泻等。
</t>
  </si>
  <si>
    <t>电解质三项    250304001-1/2</t>
  </si>
  <si>
    <t>9：00前接收的标本，14：30后取报告；
9：00-15：00接收的标本，16：30后取报告；
15：00后接收的标本，次日14:30后取报告</t>
  </si>
  <si>
    <r>
      <rPr>
        <sz val="10"/>
        <color rgb="FF000000"/>
        <rFont val="宋体"/>
        <charset val="134"/>
      </rPr>
      <t>氯测定</t>
    </r>
  </si>
  <si>
    <t>250308004</t>
  </si>
  <si>
    <t>α-淀粉酶测定（血）</t>
  </si>
  <si>
    <t>PNP-G7底物法</t>
  </si>
  <si>
    <t>9:00前接收的标本，14:30后取报告；
9：00-15：00接收的标本，16：30后取报告；
15:00后接收的标本，次日14:30后取报告</t>
  </si>
  <si>
    <t>增高：急性胰腺炎；流行性腮腺炎、急性阑尾炎、肠梗阻、胰腺癌、胆石症、溃疡性穿孔、注射吗啡等。</t>
  </si>
  <si>
    <t>250308004/1</t>
  </si>
  <si>
    <t>α-淀粉酶测定（尿）</t>
  </si>
  <si>
    <t>尿液，尿管</t>
  </si>
  <si>
    <t>250301017/3</t>
  </si>
  <si>
    <t>超敏C反应蛋白(血清)</t>
  </si>
  <si>
    <t>超敏C-反应蛋白测定(血清)</t>
  </si>
  <si>
    <t>减低：胰腺组织速坏死、肝炎、肝硬变、肝癌、急性胆囊炎；甲脏腺功能亢进、重度烧伤、妊娠毒血症、急性酒精中毒等。</t>
  </si>
  <si>
    <t>超敏C-反应蛋白测定（抗凝血）</t>
  </si>
  <si>
    <t>250403043-2</t>
  </si>
  <si>
    <t>抗链球菌溶血素O测定</t>
  </si>
  <si>
    <t>胶乳免疫比浊法</t>
  </si>
  <si>
    <t>增高：溶血性链球菌感染症、活动性风湿热、猩红热、丹毒；上呼吸道感染、皮肤急软组织感染；风湿性心肌炎、心包炎、风湿性关节炎，急性肾小球肾炎；A组溶血性链球菌所致败血症、菌血症心内膜炎等。</t>
  </si>
  <si>
    <t>250402035-2</t>
  </si>
  <si>
    <t>类风湿因子测定</t>
  </si>
  <si>
    <t>9:00前接收的标本，14:30后取告；
9：00-15：00接收的标本，16：30后取报告；
15:00后接收的标本，次日14:30后取报告</t>
  </si>
  <si>
    <t>增高：类风湿关节炎（RA）、SLE、硬皮病、自身免疫性溶血性贫血，慢性肝炎；冷球蛋白血症、结核病、亚急性细菌性心内膜炎</t>
  </si>
  <si>
    <t>血清胱抑素测定</t>
  </si>
  <si>
    <t>胱抑素C测定</t>
  </si>
  <si>
    <t>310602006</t>
  </si>
  <si>
    <t>血气分析检测</t>
  </si>
  <si>
    <t>床旁血气分析检测</t>
  </si>
  <si>
    <t>47.5</t>
  </si>
  <si>
    <t>专用抗凝管</t>
  </si>
  <si>
    <t>立即送达</t>
  </si>
  <si>
    <t>接收标本后约2小时</t>
  </si>
  <si>
    <t>含血液PH、血氧和血二氧化碳测定以及酸碱平衡分析。</t>
  </si>
  <si>
    <t>B型钠尿肽测定</t>
  </si>
  <si>
    <t>B型钠尿肽检测</t>
  </si>
  <si>
    <t>化学发光法</t>
  </si>
  <si>
    <t>静脉血短紫管2ml</t>
  </si>
  <si>
    <t>8：00-16：00接收标本，6个小时后出报告；16：00-次日早8:00抽血，次日12：00后出报告。</t>
  </si>
  <si>
    <t>用于心力衰竭、心肌梗死的辅助诊断；心衰、非心衰呼吸困难的鉴别诊断；治疗监测，当治疗有效时可明显下降；筛查高危的、无症状的左心室机能障碍的病人；亚急性偶发性心肌缺血病人的风险分级。</t>
  </si>
  <si>
    <t>250306009-3</t>
  </si>
  <si>
    <t>血清肌钙蛋白Ⅰ测定</t>
  </si>
  <si>
    <t>肌钙蛋白I测定</t>
  </si>
  <si>
    <t>确诊心肌梗塞，监测血栓溶剂疗效，心脏术后随访，判断病情，指导正确治疗。</t>
  </si>
  <si>
    <t>250310054-4</t>
  </si>
  <si>
    <t>降钙素原检测</t>
  </si>
  <si>
    <t>降钙素原测定</t>
  </si>
  <si>
    <t>避免剧烈震荡</t>
  </si>
  <si>
    <t>PCT升高见于细菌性脓毒血症，尤其是重症脓毒血症和感染性休克。PCT可作为脓毒血症的预后指标，也是急性重症胰腺炎及其主要并发症的可靠指标。对于社区获得性呼吸道感染和空调诱导性肺炎患者，PCT可作为抗生素选择以及疗效判断的指标。</t>
  </si>
  <si>
    <t>250401014-2</t>
  </si>
  <si>
    <t>白介素6测定</t>
  </si>
  <si>
    <t>用于诊断细菌感染和脓毒血症，在发生内外伤，外科手术，应激反应，感染，脑死亡，肿瘤产生以及其它情况的急性炎症反应;在炎症反应中，IL-6的升高早于其他细胞因子，也早于CRP和PCT，而且持续时间长，可用来辅助急性感染的早期诊断。IL-6用来评估感染严重程度和判断预后，当IL-6＞1000ug/L时提示预后不良。动态观察IL-6也有助于了解感染性疾病的进展和对治疗的反应。</t>
  </si>
  <si>
    <t>250301020S-1</t>
  </si>
  <si>
    <t>胃蛋白酶原Ⅰ测定</t>
  </si>
  <si>
    <t>胃蛋白酶原I测定</t>
  </si>
  <si>
    <t>用于辅助胃体萎缩性胃炎的诊断。</t>
  </si>
  <si>
    <t>250301020S-2</t>
  </si>
  <si>
    <t>胃蛋白酶原Ⅱ测定</t>
  </si>
  <si>
    <t>250310039-2/1</t>
  </si>
  <si>
    <t>血清胰岛素测定(化学发光法)空腹</t>
  </si>
  <si>
    <t>空腹抽血，避免剧烈震荡</t>
  </si>
  <si>
    <t>8：00-11：30接收标本，当日出报告。11：30后至次日8：00接收标本，次日出报告。</t>
  </si>
  <si>
    <t>降低：胰岛素缺乏</t>
  </si>
  <si>
    <t>250310039-2/2</t>
  </si>
  <si>
    <t>血清胰岛素测定(化学发光法)0.5小时</t>
  </si>
  <si>
    <t>喝完葡萄糖后半小时抽血</t>
  </si>
  <si>
    <t>明显降低，绝对缺乏，1型糖尿病。降低不明显并血糖升高，相对缺乏，2型糖尿病。</t>
  </si>
  <si>
    <t>250310039-2/3</t>
  </si>
  <si>
    <t>血清胰岛素测定(化学发光法)1小时</t>
  </si>
  <si>
    <t>喝完葡萄糖后1小时抽血</t>
  </si>
  <si>
    <t>250310039-2/4</t>
  </si>
  <si>
    <t>血清胰岛素测定(化学发光法)2小时</t>
  </si>
  <si>
    <t>喝完葡萄糖后2小时抽血</t>
  </si>
  <si>
    <t>250310039-2/5</t>
  </si>
  <si>
    <t>血清胰岛素测定(化学发光法)3小时</t>
  </si>
  <si>
    <t>喝完葡萄糖后3小时抽血</t>
  </si>
  <si>
    <t>250310039-2/6</t>
  </si>
  <si>
    <t>血清胰岛素测定(化学发光法)4小时</t>
  </si>
  <si>
    <t>喝完葡萄糖后4小时抽血</t>
  </si>
  <si>
    <t>250310041-2/1</t>
  </si>
  <si>
    <t>血清C肽测定(化学发光法)空腹</t>
  </si>
  <si>
    <t>评价胰岛β细胞功能。C肽水平升高表明内源性胰岛素浓度增加，主要见于葡萄糖摄入过多导致血糖增高时和/或胰岛素抵抗时。C肽浓度增高也可见于胰岛素瘤（产生胰岛素的肿瘤）、低血钾、妊娠、库欣综合征以及肾功能衰竭。C肽浓度降低表明胰岛素浓度降低，这可能是由于β细胞产生胰岛素不足，或外源性胰岛素以及生长抑素等抑制了胰岛素的产生。</t>
  </si>
  <si>
    <t>250310041-2/2</t>
  </si>
  <si>
    <t>血清C肽测定(化学发光法)半小时</t>
  </si>
  <si>
    <t>250310041-2/3</t>
  </si>
  <si>
    <t>血清C肽测定(化学发光法)1小时</t>
  </si>
  <si>
    <t>250310041-2/4</t>
  </si>
  <si>
    <t>血清C肽测定(化学发光法)2小时</t>
  </si>
  <si>
    <t>250310041-2/5</t>
  </si>
  <si>
    <t>血清C肽测定(化学发光法)3小时</t>
  </si>
  <si>
    <t>250310041-2/6</t>
  </si>
  <si>
    <t>血清C肽测定(化学发光法)4小时</t>
  </si>
  <si>
    <t>250404005-2</t>
  </si>
  <si>
    <t>总前列腺特异性抗原测定(TPSA)</t>
  </si>
  <si>
    <t>前列腺特异抗原测定</t>
  </si>
  <si>
    <t>8：00-16：00接收标本，6个小时后出报告；16：00-次日早8：00接收标本，次日12：00后出报告。</t>
  </si>
  <si>
    <t>总PSA（tPSA）浓度升高见于前列腺癌（PCA）和良性的前列腺增生，但不能区分。可以通过fPSA/tPSA比值达到鉴别前列腺癌或良性的前列腺增生的目的。因此，只有在这些病人中，并且一定与tPSA同时平行测定，fPSA才有诊断价值。</t>
  </si>
  <si>
    <t>250404006-2</t>
  </si>
  <si>
    <t>游离前列腺特异性抗原(FPSA)</t>
  </si>
  <si>
    <t>游离前列腺特异抗原测定</t>
  </si>
  <si>
    <t>250404011-2/1</t>
  </si>
  <si>
    <t>糖类抗原15-3检测</t>
  </si>
  <si>
    <t>癌抗原15-3测定</t>
  </si>
  <si>
    <t>乳腺癌的首选标志物，转移性卵巢癌、结肠癌、肝癌、胆管癌、胰腺癌、肺癌等也有不同程度的增高</t>
  </si>
  <si>
    <t>甲胎蛋白测定(AFP)-化学发光法</t>
  </si>
  <si>
    <t>甲胎蛋白测定(AFP）</t>
  </si>
  <si>
    <t>33.3</t>
  </si>
  <si>
    <t>电化学发光法</t>
  </si>
  <si>
    <t xml:space="preserve">增高见于原发性肝细胞癌、转移性肝癌、酒精性肝硬化、急性肝炎以及HBsAg携带者。  孕妇血清或羊水AFP升高提示胎儿脊柱裂,无脑症,食管atresia或多胎,AFP降低(结合孕妇年龄)提示未出生的婴儿有Down's综合征的危险性。不推荐将AFP用于普通人群的癌症筛查。  </t>
  </si>
  <si>
    <t>癌胚抗原测定(CEA:化学发光法)</t>
  </si>
  <si>
    <t>癌胚抗原测定(CEA)</t>
  </si>
  <si>
    <t>增高可见于结肠腺癌、良性消化系统及肺部疾患、吸烟。CEA测定主要用于指导结肠癌治疗及随访，不适用于普通人群的癌症筛查，因CEA正常不能排除恶性疾病的存在。</t>
  </si>
  <si>
    <t>糖类抗原测定(CA-125:化学发光法)</t>
  </si>
  <si>
    <t>糖类抗原测定(CA-125)</t>
  </si>
  <si>
    <t>增高可见于卵巢癌、子宫内膜癌、乳房癌、胃肠道癌和其它恶性肿瘤及各种恶性肿瘤引起的腹水；轻度升高可见于妊娠早期和其它良性疾病，如卵巢囊肿、子宫内膜病、宫颈炎、子宫肌瘤、急、慢性胰腺炎、胃肠道疾病、肾功能衰竭、自身免疫病等。</t>
  </si>
  <si>
    <t>糖类抗原测定(CA19-9:化学发光法)</t>
  </si>
  <si>
    <t>糖类抗原测定(CA19-9)</t>
  </si>
  <si>
    <t>对胰腺癌检测具有高度特异性，升高见于消化道肿瘤、炎症、痉挛、溃疡、息肉等。</t>
  </si>
  <si>
    <t>2503070093</t>
  </si>
  <si>
    <t>糖类抗原测定(CA72-4:化学发光法)</t>
  </si>
  <si>
    <t>糖类抗原测定(CA72-4）</t>
  </si>
  <si>
    <t>对胃癌检测具有高度特异性，升高见于消化道肿瘤、炎症、痉挛、溃疡、息肉等。</t>
  </si>
  <si>
    <t>250310037-2/2</t>
  </si>
  <si>
    <t>孕酮测定(Prog)</t>
  </si>
  <si>
    <t>升高：双胎或多胎妊娠、妊高症、子宫内膜腺瘤、妊娠中毒、17α-羟化酶缺乏；降低：原发性或继发性闭经、早产、不孕症、异位妊娠、黄体功能不全。</t>
  </si>
  <si>
    <t>250310038-2</t>
  </si>
  <si>
    <t>血清人绒毛膜促性腺激素(β-HCG)</t>
  </si>
  <si>
    <t>早孕、异常妊娠、葡萄胎、睾丸肿瘤等的诊断、监护先兆流产，人流效果判断等。 </t>
  </si>
  <si>
    <t>250310014-2</t>
  </si>
  <si>
    <t>血清游离三碘甲状原氨酸(FT3)测定</t>
  </si>
  <si>
    <t>每周二、周五16：00前接收标本，6个小时后出报告，16：00后接收标本，下一批检测时间发报告。</t>
  </si>
  <si>
    <t>能区别甲亢，甲低，亚临床甲功和正常之间的值，不受TBG生理性的增加和病理性减少的影响，是反映甲状腺功能的灵敏指标。</t>
  </si>
  <si>
    <t>250310013-2</t>
  </si>
  <si>
    <t>血清游离甲状腺素(FT4)测定</t>
  </si>
  <si>
    <t>250310011-2</t>
  </si>
  <si>
    <t>血清三碘甲状原氨酸(T3)测定</t>
  </si>
  <si>
    <t>增高：甲亢、慢性肾衰等；减低：慢性肾功能衰竭，肾病综合征，恶性肿瘤，肝硬化等。是诊断甲亢的灵敏指标，可用于甲亢治疗效果评价、新生儿先天性甲状腺功能低下筛选等。</t>
  </si>
  <si>
    <t>250310010-2</t>
  </si>
  <si>
    <t>血清甲状腺素(T4)测定</t>
  </si>
  <si>
    <t xml:space="preserve">增高：甲亢、慢性肾衰、服用某些药物如激素类，避孕药，奋乃近等；减低：肾病综合征，肢端肥大症，皮质醇增多症，外科手术等。T4可用于甲亢治疗效果评价、新生儿先天性甲状腺功能低下筛选等。
</t>
  </si>
  <si>
    <t>250310001-2</t>
  </si>
  <si>
    <t>血清促甲状腺激素测定</t>
  </si>
  <si>
    <t xml:space="preserve">增高：原发性甲低，TSH分泌不当综合征；降低：甲亢，PRL瘤，柯兴氏综合征，肢端肥大症。是甲低患者治疗疗效观察及阿迪森氏病辅助诊断指标。
</t>
  </si>
  <si>
    <t>肿瘤二项250404002/3-1</t>
  </si>
  <si>
    <t>同上AFP</t>
  </si>
  <si>
    <t>同上CEA</t>
  </si>
  <si>
    <t>女性肿瘤五项     250404002/4</t>
  </si>
  <si>
    <t>同上CA125</t>
  </si>
  <si>
    <t>同上CA199</t>
  </si>
  <si>
    <t>糖类抗原测定(CA72-4)</t>
  </si>
  <si>
    <t>同上CA72-4</t>
  </si>
  <si>
    <t>女性肿瘤六项   250404002/4/1</t>
  </si>
  <si>
    <t>250404011-33</t>
  </si>
  <si>
    <t>糖类抗原测定(CA15-3)</t>
  </si>
  <si>
    <t>同上CA53</t>
  </si>
  <si>
    <t>男性肿瘤四项    250404002/3</t>
  </si>
  <si>
    <t>男性肿瘤六项   250404002/3/1</t>
  </si>
  <si>
    <t>总前列腺特异性抗原(T-PSA)</t>
  </si>
  <si>
    <t>同上PSA</t>
  </si>
  <si>
    <t>游离前列腺特异性抗原（F-PSA)</t>
  </si>
  <si>
    <t>同上F-PSA</t>
  </si>
  <si>
    <t>前列腺特异性抗原二项250404006-2/2</t>
  </si>
  <si>
    <t>250310037-2</t>
  </si>
  <si>
    <t>孕二项         250310037/1-1</t>
  </si>
  <si>
    <t>同上Prog</t>
  </si>
  <si>
    <t>同上β-HCG</t>
  </si>
  <si>
    <t>甲功五项        250310010/1</t>
  </si>
  <si>
    <t>同上FT3</t>
  </si>
  <si>
    <t>同上FT4</t>
  </si>
  <si>
    <t>同上T3</t>
  </si>
  <si>
    <t>同上T4</t>
  </si>
  <si>
    <t>同上TSH</t>
  </si>
  <si>
    <t>梅毒甲苯胺红不加热血清定性试验</t>
  </si>
  <si>
    <t>梅毒甲苯胺红不加热血清定性试验(TRUST)</t>
  </si>
  <si>
    <t>凝聚法</t>
  </si>
  <si>
    <t>静脉血长粉管4ml</t>
  </si>
  <si>
    <t>8：00-16：00接收标本，6个小时内出报告；16：00-次日早8：00接收标本，在次日12：00后出报告。</t>
  </si>
  <si>
    <t>辅助诊断梅毒现症感染：1)作为梅毒诊断非特异性试验，可能存在假阳性。2) 可作为治疗效果观察指标，治疗有效者此抗体滴度应呈下降趋势。3)是否复发和有无在感染的判断指标。4)感染早期该抗体可能尚未产生(窗口期)，试验结果可能为阴性，应于感染4周后复查。</t>
  </si>
  <si>
    <t>250307010542</t>
  </si>
  <si>
    <t>梅毒甲苯胺红不加热血清（滴度试验）</t>
  </si>
  <si>
    <t>梅毒甲苯胺红不加热血清（滴度试验）*5次</t>
  </si>
  <si>
    <t>250403053-1/1</t>
  </si>
  <si>
    <t>梅毒螺旋体特异性抗体（TPPA)</t>
  </si>
  <si>
    <t>TPPA是梅毒血清学检查的梅毒特异性抗体反应，在判定阳性的情况下，需结合其它的检查结果以及临床症状来进行综合判断。通过检测患者血清中有无抗梅毒螺旋体抗原的特异性抗体，对梅毒进行确诊。</t>
  </si>
  <si>
    <t>250403019-1</t>
  </si>
  <si>
    <t>人免疫缺陷病毒抗体测定-酶联法</t>
  </si>
  <si>
    <t>人免疫缺陷病毒抗体测定(Anti-HIV）</t>
  </si>
  <si>
    <t>ELISA</t>
  </si>
  <si>
    <t>尽量避免溶血</t>
  </si>
  <si>
    <t>每周一、三、六检测，检测当天11点前送检标本，当天16：00报告，否则延迟至下一检测日16：00。</t>
  </si>
  <si>
    <t>人类免疫缺陷病毒感染的血清学标志物，作为AIDS初筛，阳性需进一步行确证实验。</t>
  </si>
  <si>
    <t>250403014-1</t>
  </si>
  <si>
    <t>丙型肝炎病毒抗体-酶联法</t>
  </si>
  <si>
    <t>丙型肝炎抗体测定(Anti-HCV)</t>
  </si>
  <si>
    <t>阳性代表机体对病毒感染的应答，一般在感染 1～2月后出现抗体，见于急性和慢性丙型肝炎。不能区分现感染或既往感染，常常需要与HCVRNA核实</t>
  </si>
  <si>
    <t>250403004-1</t>
  </si>
  <si>
    <t>乙肝两对半定性   250403007/2</t>
  </si>
  <si>
    <t>乙型肝炎表面抗原测定(HBsAg:酶标法)</t>
  </si>
  <si>
    <t>7.6</t>
  </si>
  <si>
    <t>阳性提示乙肝病毒感染，是感染HBV后血清中最早可检出的免疫学标志。</t>
  </si>
  <si>
    <t>250403005-1</t>
  </si>
  <si>
    <t>乙型肝炎表面抗体测定(Anti-HBs:酶标法)</t>
  </si>
  <si>
    <t>阳性出现在感染乙肝病毒或接种乙肝疫苗，是机体的保护性抗体，还可用于乙肝感染急性期以后的病程监测。</t>
  </si>
  <si>
    <t>250403006-1</t>
  </si>
  <si>
    <t>乙型肝炎e抗原测定(HBeAg:酶标法)</t>
  </si>
  <si>
    <t>阳性见于急性乙肝病毒感染,但维持在可检测水平上的时间较短，恢复期HBeAg转阴，取而代之的是相应的抗体。</t>
  </si>
  <si>
    <t>250403007-1</t>
  </si>
  <si>
    <t>乙型肝炎e抗体测定(Anti-HBe:酶标法)</t>
  </si>
  <si>
    <t>阳性主要见于急性乙肝的恢复期；急性和迁延性乙肝患者HBe抗体阳性，则提示有前核心区终止码的突变。</t>
  </si>
  <si>
    <t>250403009-1</t>
  </si>
  <si>
    <t>乙型肝炎核心抗体测定(Anti-HBC:酶标法)</t>
  </si>
  <si>
    <t>抗-HBc不是保护性抗体，而是反映HBV感染的重要指标，阳性提示过去或现在HBV感染。在乙肝病毒隐匿性感染，病毒低水平复制、感染“空窗期”、或病毒变异时可出现单项抗-HBc阳性。</t>
  </si>
  <si>
    <t>250403004-3</t>
  </si>
  <si>
    <t>乙肝两对半定量  250403007/1</t>
  </si>
  <si>
    <t>乙型肝炎表面抗原测定(HBSAG:化学发光法)</t>
  </si>
  <si>
    <t xml:space="preserve">化学发光法
</t>
  </si>
  <si>
    <t>9：00前接收的标本，12：30后取报告；
9：00-11：30接收的标本，15：30后取报告；                                 11：30-16：00接收的标本，18：00后取报告；
18：00后接收的标本，次日12：30后取报告</t>
  </si>
  <si>
    <t>250403005-3</t>
  </si>
  <si>
    <t>乙型肝炎表面抗体测定(ANTI-HBS:化学发光法)</t>
  </si>
  <si>
    <t>250403006-3</t>
  </si>
  <si>
    <t>乙型肝炎e抗原测定(HBeAg：化学发光法)</t>
  </si>
  <si>
    <t>乙肝病毒复制的标志物,但维持在可检测水平上的时间较短，恢复期HBeAg转阴，取而代之的是相应的抗体。</t>
  </si>
  <si>
    <t>250403007-3</t>
  </si>
  <si>
    <t>乙型肝炎e抗体测定（Anti-HBe：化学发光法）</t>
  </si>
  <si>
    <t>250403009-3</t>
  </si>
  <si>
    <t>乙型肝炎核心抗体测定（Anti-HBc：化学发光法）</t>
  </si>
  <si>
    <t>250403019-2</t>
  </si>
  <si>
    <t>术前传染三项     250403004/2</t>
  </si>
  <si>
    <t>人免疫缺陷病毒抗体测定(ANTI-HIV:化学发光法)</t>
  </si>
  <si>
    <t>250403053-3</t>
  </si>
  <si>
    <t>梅毒螺旋体特异抗体测定(化学发光法)</t>
  </si>
  <si>
    <t>是梅毒感染人体后由免疫系统产生的特异性抗体，是梅毒感染的特异性指标。</t>
  </si>
  <si>
    <t>250403014-2</t>
  </si>
  <si>
    <t>丙型肝炎抗体(Anti-HCV)</t>
  </si>
  <si>
    <t>250403025-3</t>
  </si>
  <si>
    <t>EB病毒衣壳抗原IgG抗体检测</t>
  </si>
  <si>
    <t>EB病毒核心抗原IgG</t>
  </si>
  <si>
    <t>避免污染，溶血</t>
  </si>
  <si>
    <t>每周一、三、六检测，检测当天15点前送检标本，当天16：00报告，否则延迟至下一检测日16：00。</t>
  </si>
  <si>
    <t>升高：见于鼻咽癌。支气管肺癌、甲状腺癌、慢性鼻咽部炎症、传染性单核细胞增多症、非洲儿童淋巴瘤和霍奇金病与EB病毒感染有关。</t>
  </si>
  <si>
    <t>250403025-3/1</t>
  </si>
  <si>
    <t>EB病毒核心抗原IgG抗体检测</t>
  </si>
  <si>
    <t>EB病毒衣壳IgG</t>
  </si>
  <si>
    <t>每周一、三、六检测，检测当天15点前送检标本，当天16：30后报告，否则延迟至下一检测日16：30后报告。</t>
  </si>
  <si>
    <t>250403023/1</t>
  </si>
  <si>
    <t>单纯疱疹病毒Ⅰ型IgG抗体</t>
  </si>
  <si>
    <t>生殖器疱疹是常见的性传播疾病之一，主要是由HSV-2感染引起的，其典型皮损是生殖器部位出现水疱、脓疱、溃疡和糜烂。生殖器疱疹的临床诊断缺乏敏感性和特异性。血清学抗体检查（包括IgM抗体和IgG抗体检测）不仅适用有症状者，也能检测出无皮损、无症状的患者，具有一定的敏感性和特异性。</t>
  </si>
  <si>
    <t>250403023/2</t>
  </si>
  <si>
    <t>单纯疱疹病毒Ⅰ型IgM抗体</t>
  </si>
  <si>
    <t>250403023/3</t>
  </si>
  <si>
    <t>单纯疱疹病毒Ⅱ型IgG抗体</t>
  </si>
  <si>
    <t>250403023/4</t>
  </si>
  <si>
    <t>单纯疱疹病毒Ⅱ型IgM抗体</t>
  </si>
  <si>
    <t>250403050-2/1</t>
  </si>
  <si>
    <t>肺炎支原体IgM检测</t>
  </si>
  <si>
    <t>肺炎支原体抗体IgM测定</t>
  </si>
  <si>
    <t>肺炎支原体感染后，人体产生MP-lgM、 MP-IgA、 MP-gG类抗体。MP-lgM抗体在首次感染后4-5天出现可做为肺炎支原体近期感染的诊断指标。MP-lgG抗体出现时间较MP-IgM和MIP-IgA延迟，通常在感染14天左右出现，5周时达到高峰值目维持时间较长，可做为肺</t>
  </si>
  <si>
    <t>250403050-2/2</t>
  </si>
  <si>
    <t>肺炎支原体抗体IgG测定</t>
  </si>
  <si>
    <t>250405001-1</t>
  </si>
  <si>
    <t>过敏原特异性IgE抗体检测（8折）       250405002-2</t>
  </si>
  <si>
    <t>总IGE测定</t>
  </si>
  <si>
    <t>1、周二、周五检测，检测当天10点前送检标本，当天17:00后报告，否则延迟至下一检测日17：00后报告。</t>
  </si>
  <si>
    <t>过敏反应是一种对异物的超敏反应。除了空气传播的过敏原（如花粉、灰尘和霉菌）可引起过敏反应外，还有食物也可引起过敏反应。最常见的食物过敏原有花生、大豆、小麦、贝类、鱼、牛奶、蛋类和坚果。</t>
  </si>
  <si>
    <t>250405002</t>
  </si>
  <si>
    <t>屋尘螨【IgE】</t>
  </si>
  <si>
    <t>粉尘螨【IgE】</t>
  </si>
  <si>
    <t>屋尘【IgE】</t>
  </si>
  <si>
    <t>猫毛皮屑【IgE】</t>
  </si>
  <si>
    <t>狗上皮【IgE】</t>
  </si>
  <si>
    <t>蟑螂【IgE】</t>
  </si>
  <si>
    <t>250405004</t>
  </si>
  <si>
    <t>霉菌组合1（点霉菌/分枝孢霉/烟曲霉/交链孢霉）【IgE】</t>
  </si>
  <si>
    <t>树组合1（柳树/杨树/榆树）【IgE】</t>
  </si>
  <si>
    <t>葎草【IgE】</t>
  </si>
  <si>
    <t>艾蒿【IgE】</t>
  </si>
  <si>
    <t>普通豚草【IgE】</t>
  </si>
  <si>
    <t>250405003</t>
  </si>
  <si>
    <t>蛋黄</t>
  </si>
  <si>
    <t>IgE升高相关的常见疾病有：过敏性哮喘、季节性过敏性鼻炎、特应性皮炎、药物性间质性肺炎、支气管肺曲菌病、麻风、类天疱疮及某些寄生虫感染等。</t>
  </si>
  <si>
    <t>鸡蛋白【IgE】</t>
  </si>
  <si>
    <t>牛奶【IgE】</t>
  </si>
  <si>
    <t>花生【IgE】</t>
  </si>
  <si>
    <t>大豆【IgE】</t>
  </si>
  <si>
    <t>牛肉【IgE】</t>
  </si>
  <si>
    <t>羊肉【IgE】</t>
  </si>
  <si>
    <t>虾【IgE】</t>
  </si>
  <si>
    <t>蟹【IgE】</t>
  </si>
  <si>
    <t>海鱼组合1（鳕鱼/龙虾/扇贝）【IgE】</t>
  </si>
  <si>
    <t>桃/苹果/芒果/荔枝/草莓【IgE】</t>
  </si>
  <si>
    <t>腰果/开心果/榛子/杏仁/核桃【IgE】</t>
  </si>
  <si>
    <t>250402006-2</t>
  </si>
  <si>
    <t>抗核抗体谱检测（免疫印迹法）ANA-17S  （8折） 250402003-2/1</t>
  </si>
  <si>
    <t>抗双链DNA测定——抗dsDNA</t>
  </si>
  <si>
    <t>1、周一、四、六检测，检测当天10点前送检标本，当天17:00后报告，否则延迟至下一检测日17：00后报告。</t>
  </si>
  <si>
    <t>抗dsDNA抗体对诊断SLE有较高的特异性，为SLE的重要诊断指标之一，约有40%-75%的SLE患者抗dsDNA抗体阳性。与SLE的活动性相关，尤其是狼疮肾炎的活动，密切相关。</t>
  </si>
  <si>
    <t>250402044</t>
  </si>
  <si>
    <t>抗核小体抗体测定——Nucleosome</t>
  </si>
  <si>
    <t>SLE新的诊断指标，在SLE中的诊断敏感性为58-71%，特异性为97-99%。
抗核小体抗体多见于活动性SLE，特别是狼疮肾炎（LN）</t>
  </si>
  <si>
    <t>250402049</t>
  </si>
  <si>
    <t>抗组蛋白抗体测定——Histone</t>
  </si>
  <si>
    <t>AHA在多种结缔组织病中都可以出现</t>
  </si>
  <si>
    <t>250402003-2</t>
  </si>
  <si>
    <t>抗SM抗体测定——SmD1(史密斯抗体)</t>
  </si>
  <si>
    <t>抗Sm是SLE的血清学高度特异性标记抗体，特异性98%。重组的SmD1能将Sm抗体的阳性检出率提高到70%以上；浓度升高可预示SLE的复发。</t>
  </si>
  <si>
    <t>250402036</t>
  </si>
  <si>
    <t>抗增殖细胞核抗原抗体测定——PCNA</t>
  </si>
  <si>
    <t>PCNA抗体可出现在多种疾病中。抗PCNA抗体阳性的系统性红斑狼疮患者更易出现皮疹、雷诺现象、神经精神狼疮和肾脏受累，与疾病活动相关。</t>
  </si>
  <si>
    <t>250402009-2</t>
  </si>
  <si>
    <t>抗核糖体抗体测定——PO</t>
  </si>
  <si>
    <t>抗核糖核蛋白抗体是SLE的特异性抗体，可作为SLE的标记性抗体，但其阳性率仅为1-5%</t>
  </si>
  <si>
    <t>250402003-2/4</t>
  </si>
  <si>
    <t>抗SS-A/Ro60抗体测定——SS-A/Ro60</t>
  </si>
  <si>
    <t>可出现在多种在多种自身免疫病中，一般不作为诊断标准。</t>
  </si>
  <si>
    <t>250402003-2/5</t>
  </si>
  <si>
    <t>抗SS-A/Ro52抗体测定——SS-A/Ro52</t>
  </si>
  <si>
    <t>干燥综合征（SS）标志性抗体，单独出现Ro52kD常见于原发性SS</t>
  </si>
  <si>
    <t>250402003-2/6</t>
  </si>
  <si>
    <t>抗SS-B/La抗体测定——SS-B/La</t>
  </si>
  <si>
    <t>抗SS-B抗体几乎多出现于女性患者中，见于干燥综合征（40%-95%）以及系统性红斑狼疮（10%-20%）。</t>
  </si>
  <si>
    <t>250402003-2/7</t>
  </si>
  <si>
    <t>抗着丝点B抗体测定——CENP-B</t>
  </si>
  <si>
    <t>在SSC患者中有较高的敏感性和特异性，在局限性SSC的诊断具有重要的参考价值，</t>
  </si>
  <si>
    <t>250402003-2/8</t>
  </si>
  <si>
    <t>抗ScL-70抗体测定——ScL-70</t>
  </si>
  <si>
    <t>系统硬化症（SSc）高度特异性指标，特异性高达100%，阳性提示预后不良。</t>
  </si>
  <si>
    <t>250402003-2/9</t>
  </si>
  <si>
    <t>抗nRNP抗体测定——U1-snRNP</t>
  </si>
  <si>
    <t>混合型结缔组织病的诊断标志，可用于鉴别结缔组织病与非结缔组织病，指征①系统性红斑狼疮、②混合性结缔组织病、③硬皮病。</t>
  </si>
  <si>
    <t>250402000</t>
  </si>
  <si>
    <t>抗Mi抗体测定——Mi</t>
  </si>
  <si>
    <t>主要见于皮肌炎中，而多发性肌炎中较少见，故被认为是皮肌炎的特异性抗体。可以在10%-15%的急性皮肌炎患者中检测到，诊断特异性大于96%。</t>
  </si>
  <si>
    <t>250402003-2/10</t>
  </si>
  <si>
    <t>抗JO-1抗体测定——JO-1</t>
  </si>
  <si>
    <t>对多发性肌炎/皮肌炎有高度特异性（＞95%），在合并肺间质病变的患者中其阳性率可达60%。效价与疾病活动程度相关，有效定量检测是肌炎诊断和疗效观察，早期诊断伴发肺纤维化的指标。</t>
  </si>
  <si>
    <t>250402000/1</t>
  </si>
  <si>
    <t>抗PM-SCI抗体测定——PmScl</t>
  </si>
  <si>
    <t>常见于肌炎与硬化症的重叠症状中，在重叠症状中的阳性率为50%，也可出现在多肌炎患者中，阳性率8%，弥散性硬化症中阳性率为2%-5%。</t>
  </si>
  <si>
    <t>250402007-6</t>
  </si>
  <si>
    <t>抗线粒体抗体测定——AMA-M2</t>
  </si>
  <si>
    <t>是胆汁性肝硬化患者的高度特异性自身抗体，敏感性为95％～98％，特异性达97％。</t>
  </si>
  <si>
    <t>250402000/2</t>
  </si>
  <si>
    <t>抗Ku抗体——KU</t>
  </si>
  <si>
    <t>抗ku抗体可见于1-7%的肌炎患者，检测阳性可以提示有发展肌炎的高度危险。多发性肌炎、狼疮、硬皮病可发现有抗ku抗体。</t>
  </si>
  <si>
    <t>临床微生物检验</t>
  </si>
  <si>
    <t>250502002</t>
  </si>
  <si>
    <t>常规药敏定量试验(MIC)</t>
  </si>
  <si>
    <t>MIC法</t>
  </si>
  <si>
    <t>细菌</t>
  </si>
  <si>
    <t>每一种抗菌药物按一项计价。</t>
  </si>
  <si>
    <t>250502001</t>
  </si>
  <si>
    <t>常规药敏定性试验(MIC)</t>
  </si>
  <si>
    <t>KB法</t>
  </si>
  <si>
    <t>250503008</t>
  </si>
  <si>
    <t>β-内酰胺酶试验</t>
  </si>
  <si>
    <t>显色法</t>
  </si>
  <si>
    <t>250501034</t>
  </si>
  <si>
    <t>支原体培养及药敏</t>
  </si>
  <si>
    <t>培养法</t>
  </si>
  <si>
    <t>分泌物</t>
  </si>
  <si>
    <t>2小时内送检</t>
  </si>
  <si>
    <t>3d</t>
  </si>
  <si>
    <t>辅助诊断支原体引起的泌尿生殖道感染</t>
  </si>
  <si>
    <t>250501009</t>
  </si>
  <si>
    <t>一般细菌培养及鉴定</t>
  </si>
  <si>
    <t>细菌培养+生化鉴定</t>
  </si>
  <si>
    <t>脓液、尿液</t>
  </si>
  <si>
    <t>2-5d</t>
  </si>
  <si>
    <t>250501026</t>
  </si>
  <si>
    <t>真菌涂片检查</t>
  </si>
  <si>
    <t>革兰染色法</t>
  </si>
  <si>
    <t>脓液、痰液</t>
  </si>
  <si>
    <t>24h</t>
  </si>
  <si>
    <t>真菌感染的辅助诊断</t>
  </si>
  <si>
    <t>250501001</t>
  </si>
  <si>
    <t>一般细菌涂片检查</t>
  </si>
  <si>
    <t>细菌感染的辅助诊断</t>
  </si>
  <si>
    <t>250501002</t>
  </si>
  <si>
    <t>抗酸杆菌涂片检查</t>
  </si>
  <si>
    <t>抗酸染色法</t>
  </si>
  <si>
    <t>痰液、尿液</t>
  </si>
  <si>
    <t>分枝杆菌（主要是结核分枝杆菌）感染的辅助诊断</t>
  </si>
  <si>
    <t>250501011</t>
  </si>
  <si>
    <t>血培养及鉴定</t>
  </si>
  <si>
    <t>需/厌氧培养+生化鉴定</t>
  </si>
  <si>
    <t>血</t>
  </si>
  <si>
    <t>5d</t>
  </si>
  <si>
    <t>鉴定血流感染致病菌的种类，为临床诊断和治疗提供依据</t>
  </si>
  <si>
    <t>250501027</t>
  </si>
  <si>
    <t>真菌培养及鉴定</t>
  </si>
  <si>
    <t>痰液、脓液</t>
  </si>
  <si>
    <t>鉴定感染部位致病真菌的种类，为临床诊断和治疗提供依据</t>
  </si>
  <si>
    <t>250501004</t>
  </si>
  <si>
    <t>涂片查革兰染色阴性双球菌</t>
  </si>
  <si>
    <t>指淋球菌、新型隐球菌、梅毒螺旋体、白喉棒状杆菌等。</t>
  </si>
  <si>
    <t>250501025</t>
  </si>
  <si>
    <t>沙门菌、志贺菌培养及鉴定</t>
  </si>
  <si>
    <t>粪便</t>
  </si>
  <si>
    <t>鉴定致病菌的种类</t>
  </si>
  <si>
    <t>痰培养250501009/5</t>
  </si>
  <si>
    <t>痰液</t>
  </si>
  <si>
    <t>250501017</t>
  </si>
  <si>
    <t>250501010</t>
  </si>
  <si>
    <t>尿培养加菌落计数</t>
  </si>
  <si>
    <t>细菌培养+生化鉴定+菌落计数</t>
  </si>
  <si>
    <t>250503009</t>
  </si>
  <si>
    <t>超广谱β-内酰胺酶试验</t>
  </si>
  <si>
    <t>分子生物学项目</t>
  </si>
  <si>
    <t>250403066-2</t>
  </si>
  <si>
    <t>HPV人乳头瘤病毒(HPV)核酸分型检测</t>
  </si>
  <si>
    <r>
      <rPr>
        <sz val="10"/>
        <color rgb="FF000000"/>
        <rFont val="宋体"/>
        <charset val="134"/>
      </rPr>
      <t>人乳头瘤病毒</t>
    </r>
    <r>
      <rPr>
        <sz val="10"/>
        <color rgb="FF000000"/>
        <rFont val="Times New Roman"/>
        <charset val="134"/>
      </rPr>
      <t>(HPV)</t>
    </r>
    <r>
      <rPr>
        <sz val="10"/>
        <color rgb="FF000000"/>
        <rFont val="宋体"/>
        <charset val="134"/>
      </rPr>
      <t>核酸检测</t>
    </r>
  </si>
  <si>
    <t>杂交捕获法</t>
  </si>
  <si>
    <t>更好地捕获癌前病变及子宫颈癌高风险人群，将HPV分为高危型和低危型。高危型HPV主要与子宫颈癌前病变（包括宫颈高级别鳞状上皮内病变、原位腺癌）和浸润性子宫颈癌的发生相关，低危型HPV主要与生殖器疣（如尖锐湿疣等）发生相关。</t>
  </si>
  <si>
    <t>暂未开展</t>
  </si>
  <si>
    <t>250403089S-2</t>
  </si>
  <si>
    <t>结核杆菌核酸测定（痰）(荧光PCR法)</t>
  </si>
  <si>
    <t>结核分枝杆菌核酸</t>
  </si>
  <si>
    <t>实时荧光定量PCR</t>
  </si>
  <si>
    <t>对应样本1.0ml以上（无菌痰杯）</t>
  </si>
  <si>
    <t>结核分枝杆菌（M.tuberculosis）可通过呼吸道、消化道或损伤的皮肤侵入易感机体，引起多种组织器官的感染，其中肺结核病占各种类型结核病的80%以上，是结核病的主要类型。肺结核常见症状为咳嗽咯痰，痰中带血。结核病是目前世界上由单一传染性病原体引起的重大</t>
  </si>
  <si>
    <t>250403003-2</t>
  </si>
  <si>
    <t>乙型肝炎病毒核酸测定(荧光PCR法)</t>
  </si>
  <si>
    <t>乙型肝炎病毒</t>
  </si>
  <si>
    <t>静脉血短黄管4.0ml</t>
  </si>
  <si>
    <t>避免溶血，未能及时送检4℃保存</t>
  </si>
  <si>
    <t>用于对乙肝病毒感染的诊断及乙肝药物治疗的疗效评价。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</si>
</sst>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41">
    <font>
      <sz val="10"/>
      <name val="Arial"/>
      <charset val="0"/>
    </font>
    <font>
      <sz val="10"/>
      <name val="宋体"/>
      <charset val="134"/>
    </font>
    <font>
      <sz val="10"/>
      <name val="宋体"/>
      <charset val="0"/>
    </font>
    <font>
      <b/>
      <sz val="16"/>
      <name val="宋体"/>
      <charset val="0"/>
    </font>
    <font>
      <b/>
      <sz val="10.5"/>
      <color rgb="FF000000"/>
      <name val="宋体"/>
      <charset val="134"/>
    </font>
    <font>
      <b/>
      <sz val="12"/>
      <color rgb="FFC00000"/>
      <name val="宋体"/>
      <charset val="134"/>
    </font>
    <font>
      <sz val="9"/>
      <color rgb="FF000000"/>
      <name val="宋体"/>
      <charset val="134"/>
    </font>
    <font>
      <sz val="9"/>
      <color rgb="FFFF0000"/>
      <name val="宋体"/>
      <charset val="134"/>
    </font>
    <font>
      <sz val="9"/>
      <color theme="1"/>
      <name val="宋体"/>
      <charset val="134"/>
    </font>
    <font>
      <sz val="9"/>
      <name val="宋体"/>
      <charset val="134"/>
    </font>
    <font>
      <sz val="9"/>
      <color indexed="8"/>
      <name val="宋体"/>
      <charset val="134"/>
    </font>
    <font>
      <b/>
      <sz val="10.5"/>
      <color rgb="FF000000"/>
      <name val="宋体"/>
      <charset val="0"/>
    </font>
    <font>
      <sz val="9"/>
      <color rgb="FF000000"/>
      <name val="宋体"/>
      <charset val="0"/>
    </font>
    <font>
      <sz val="11"/>
      <color theme="1"/>
      <name val="宋体"/>
      <charset val="134"/>
      <scheme val="minor"/>
    </font>
    <font>
      <sz val="10"/>
      <color rgb="FF000000"/>
      <name val="宋体"/>
      <charset val="134"/>
    </font>
    <font>
      <sz val="10"/>
      <color rgb="FF000000"/>
      <name val="Times New Roman"/>
      <charset val="134"/>
    </font>
    <font>
      <sz val="10"/>
      <color rgb="FFFF0000"/>
      <name val="宋体"/>
      <charset val="134"/>
    </font>
    <font>
      <sz val="10"/>
      <color rgb="FFFF0000"/>
      <name val="Times New Roman"/>
      <charset val="134"/>
    </font>
    <font>
      <sz val="10"/>
      <color rgb="FFFF0000"/>
      <name val="宋体"/>
      <charset val="0"/>
    </font>
    <font>
      <sz val="9.75"/>
      <name val="Segoe UI"/>
      <charset val="0"/>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theme="8" tint="0.6"/>
        <bgColor indexed="64"/>
      </patternFill>
    </fill>
    <fill>
      <patternFill patternType="solid">
        <fgColor theme="6"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2">
    <border>
      <left/>
      <right/>
      <top/>
      <bottom/>
      <diagonal/>
    </border>
    <border>
      <left style="thin">
        <color rgb="FF000000"/>
      </left>
      <right style="thin">
        <color rgb="FF000000"/>
      </right>
      <top style="thin">
        <color rgb="FF000000"/>
      </top>
      <bottom/>
      <diagonal/>
    </border>
    <border>
      <left style="thin">
        <color rgb="FF000000"/>
      </left>
      <right/>
      <top/>
      <bottom style="thin">
        <color auto="1"/>
      </bottom>
      <diagonal/>
    </border>
    <border>
      <left/>
      <right/>
      <top/>
      <bottom style="thin">
        <color auto="1"/>
      </bottom>
      <diagonal/>
    </border>
    <border>
      <left style="thin">
        <color rgb="FF000000"/>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auto="1"/>
      </left>
      <right style="thin">
        <color auto="1"/>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right style="thin">
        <color rgb="FF000000"/>
      </right>
      <top/>
      <bottom style="thin">
        <color auto="1"/>
      </bottom>
      <diagonal/>
    </border>
    <border>
      <left style="thin">
        <color auto="1"/>
      </left>
      <right style="thin">
        <color auto="1"/>
      </right>
      <top/>
      <bottom style="thin">
        <color rgb="FF000000"/>
      </bottom>
      <diagonal/>
    </border>
    <border>
      <left/>
      <right style="thin">
        <color rgb="FF000000"/>
      </right>
      <top style="thin">
        <color rgb="FF000000"/>
      </top>
      <bottom/>
      <diagonal/>
    </border>
    <border>
      <left style="thin">
        <color auto="1"/>
      </left>
      <right/>
      <top/>
      <bottom style="thin">
        <color auto="1"/>
      </bottom>
      <diagonal/>
    </border>
    <border>
      <left style="thin">
        <color auto="1"/>
      </left>
      <right style="thin">
        <color auto="1"/>
      </right>
      <top style="thin">
        <color rgb="FF000000"/>
      </top>
      <bottom/>
      <diagonal/>
    </border>
    <border>
      <left style="thin">
        <color rgb="FF000000"/>
      </left>
      <right/>
      <top style="thin">
        <color auto="1"/>
      </top>
      <bottom style="thin">
        <color auto="1"/>
      </bottom>
      <diagonal/>
    </border>
    <border>
      <left/>
      <right style="thin">
        <color auto="1"/>
      </right>
      <top/>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rgb="FF000000"/>
      </bottom>
      <diagonal/>
    </border>
    <border>
      <left style="thin">
        <color rgb="FF000000"/>
      </left>
      <right style="thin">
        <color rgb="FF000000"/>
      </right>
      <top/>
      <bottom style="thin">
        <color auto="1"/>
      </bottom>
      <diagonal/>
    </border>
    <border>
      <left style="thin">
        <color auto="1"/>
      </left>
      <right/>
      <top/>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rgb="FF000000"/>
      </top>
      <bottom style="thin">
        <color rgb="FFFFFFFF"/>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auto="1"/>
      </right>
      <top style="thin">
        <color rgb="FF000000"/>
      </top>
      <bottom/>
      <diagonal/>
    </border>
    <border>
      <left style="thin">
        <color rgb="FF000000"/>
      </left>
      <right style="thin">
        <color rgb="FF000000"/>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4" borderId="4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5" applyNumberFormat="0" applyFill="0" applyAlignment="0" applyProtection="0">
      <alignment vertical="center"/>
    </xf>
    <xf numFmtId="0" fontId="27" fillId="0" borderId="45" applyNumberFormat="0" applyFill="0" applyAlignment="0" applyProtection="0">
      <alignment vertical="center"/>
    </xf>
    <xf numFmtId="0" fontId="28" fillId="0" borderId="46" applyNumberFormat="0" applyFill="0" applyAlignment="0" applyProtection="0">
      <alignment vertical="center"/>
    </xf>
    <xf numFmtId="0" fontId="28" fillId="0" borderId="0" applyNumberFormat="0" applyFill="0" applyBorder="0" applyAlignment="0" applyProtection="0">
      <alignment vertical="center"/>
    </xf>
    <xf numFmtId="0" fontId="29" fillId="5" borderId="47" applyNumberFormat="0" applyAlignment="0" applyProtection="0">
      <alignment vertical="center"/>
    </xf>
    <xf numFmtId="0" fontId="30" fillId="6" borderId="48" applyNumberFormat="0" applyAlignment="0" applyProtection="0">
      <alignment vertical="center"/>
    </xf>
    <xf numFmtId="0" fontId="31" fillId="6" borderId="47" applyNumberFormat="0" applyAlignment="0" applyProtection="0">
      <alignment vertical="center"/>
    </xf>
    <xf numFmtId="0" fontId="32" fillId="7" borderId="49" applyNumberFormat="0" applyAlignment="0" applyProtection="0">
      <alignment vertical="center"/>
    </xf>
    <xf numFmtId="0" fontId="33" fillId="0" borderId="50" applyNumberFormat="0" applyFill="0" applyAlignment="0" applyProtection="0">
      <alignment vertical="center"/>
    </xf>
    <xf numFmtId="0" fontId="34" fillId="0" borderId="51"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40" fillId="0" borderId="0">
      <alignment vertical="center"/>
    </xf>
  </cellStyleXfs>
  <cellXfs count="294">
    <xf numFmtId="0" fontId="0" fillId="0" borderId="0" xfId="0"/>
    <xf numFmtId="0" fontId="0" fillId="0" borderId="0" xfId="0" applyAlignment="1">
      <alignment horizontal="left"/>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0" fillId="0" borderId="0" xfId="0" applyFill="1"/>
    <xf numFmtId="0" fontId="2"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5" fillId="3" borderId="2" xfId="0" applyNumberFormat="1" applyFont="1" applyFill="1" applyBorder="1" applyAlignment="1">
      <alignment horizontal="left" vertical="center" wrapText="1"/>
    </xf>
    <xf numFmtId="49" fontId="5" fillId="3" borderId="3" xfId="0" applyNumberFormat="1" applyFont="1" applyFill="1" applyBorder="1" applyAlignment="1">
      <alignment horizontal="left" vertical="center" wrapText="1"/>
    </xf>
    <xf numFmtId="49" fontId="5" fillId="3" borderId="3" xfId="0" applyNumberFormat="1" applyFont="1" applyFill="1" applyBorder="1" applyAlignment="1">
      <alignment horizontal="center" vertical="center" wrapText="1"/>
    </xf>
    <xf numFmtId="0" fontId="6" fillId="0" borderId="4" xfId="0" applyFont="1" applyFill="1" applyBorder="1" applyAlignment="1">
      <alignment vertical="center" wrapText="1"/>
    </xf>
    <xf numFmtId="0" fontId="7" fillId="0" borderId="5" xfId="0" applyFont="1" applyFill="1" applyBorder="1" applyAlignment="1">
      <alignment vertical="center" wrapText="1"/>
    </xf>
    <xf numFmtId="0" fontId="8" fillId="0" borderId="5" xfId="0" applyFont="1" applyFill="1" applyBorder="1" applyAlignment="1">
      <alignment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7" fillId="0" borderId="9" xfId="0" applyNumberFormat="1" applyFont="1" applyFill="1" applyBorder="1" applyAlignment="1">
      <alignment horizontal="center" vertical="center" wrapText="1"/>
    </xf>
    <xf numFmtId="176" fontId="6" fillId="0" borderId="10" xfId="0" applyNumberFormat="1" applyFont="1" applyFill="1" applyBorder="1" applyAlignment="1">
      <alignment horizontal="center" vertical="center" wrapText="1"/>
    </xf>
    <xf numFmtId="176" fontId="9" fillId="0" borderId="8"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176" fontId="2" fillId="0" borderId="12" xfId="0" applyNumberFormat="1" applyFont="1" applyFill="1" applyBorder="1" applyAlignment="1">
      <alignment horizontal="center" vertical="center" wrapText="1"/>
    </xf>
    <xf numFmtId="176" fontId="6" fillId="0" borderId="11"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176" fontId="6" fillId="0" borderId="12"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wrapText="1"/>
    </xf>
    <xf numFmtId="0" fontId="6" fillId="0" borderId="11" xfId="0" applyNumberFormat="1" applyFont="1" applyFill="1" applyBorder="1" applyAlignment="1">
      <alignment horizontal="center" vertical="center" wrapText="1"/>
    </xf>
    <xf numFmtId="49" fontId="8" fillId="0" borderId="5" xfId="0" applyNumberFormat="1" applyFont="1" applyFill="1" applyBorder="1" applyAlignment="1" applyProtection="1">
      <alignment horizontal="center" vertical="center" wrapText="1"/>
    </xf>
    <xf numFmtId="49" fontId="8" fillId="0" borderId="5" xfId="0" applyNumberFormat="1"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20" xfId="0" applyNumberFormat="1" applyFont="1" applyFill="1" applyBorder="1" applyAlignment="1">
      <alignment horizontal="center" vertical="center" wrapText="1"/>
    </xf>
    <xf numFmtId="0" fontId="8" fillId="0" borderId="6" xfId="0" applyNumberFormat="1" applyFont="1" applyFill="1" applyBorder="1" applyAlignment="1" applyProtection="1">
      <alignment horizontal="center" vertical="center" wrapText="1"/>
    </xf>
    <xf numFmtId="176" fontId="6" fillId="0" borderId="21" xfId="0" applyNumberFormat="1" applyFont="1" applyFill="1" applyBorder="1" applyAlignment="1">
      <alignment horizontal="center" vertical="center" wrapText="1"/>
    </xf>
    <xf numFmtId="176" fontId="6" fillId="0" borderId="9" xfId="0" applyNumberFormat="1" applyFont="1" applyFill="1" applyBorder="1" applyAlignment="1">
      <alignment horizontal="center" vertical="center" wrapText="1"/>
    </xf>
    <xf numFmtId="0" fontId="7" fillId="0" borderId="9"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8" fillId="0" borderId="5" xfId="0" applyNumberFormat="1" applyFont="1" applyFill="1" applyBorder="1" applyAlignment="1" applyProtection="1">
      <alignment horizontal="center" vertical="center" wrapText="1"/>
    </xf>
    <xf numFmtId="49" fontId="7" fillId="0" borderId="14" xfId="0" applyNumberFormat="1" applyFont="1" applyFill="1" applyBorder="1" applyAlignment="1" applyProtection="1">
      <alignment horizontal="center" vertical="center" wrapText="1"/>
    </xf>
    <xf numFmtId="176" fontId="8" fillId="0" borderId="5"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176" fontId="6" fillId="0" borderId="22"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176" fontId="6" fillId="0" borderId="23"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wrapText="1"/>
    </xf>
    <xf numFmtId="49" fontId="9" fillId="0" borderId="14"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49" fontId="9" fillId="0" borderId="17" xfId="0" applyNumberFormat="1" applyFont="1" applyFill="1" applyBorder="1" applyAlignment="1">
      <alignment horizontal="center" vertical="center" wrapText="1"/>
    </xf>
    <xf numFmtId="49" fontId="9" fillId="0" borderId="24" xfId="0" applyNumberFormat="1" applyFont="1" applyFill="1" applyBorder="1" applyAlignment="1">
      <alignment horizontal="center" vertical="center" wrapText="1"/>
    </xf>
    <xf numFmtId="49" fontId="9" fillId="0" borderId="18"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6" fillId="0" borderId="20" xfId="0" applyNumberFormat="1" applyFont="1" applyFill="1" applyBorder="1" applyAlignment="1">
      <alignment horizontal="center" vertical="center" wrapText="1"/>
    </xf>
    <xf numFmtId="0" fontId="9" fillId="0" borderId="6" xfId="0" applyNumberFormat="1" applyFont="1" applyFill="1" applyBorder="1" applyAlignment="1" applyProtection="1">
      <alignment horizontal="center" vertical="center" wrapText="1"/>
    </xf>
    <xf numFmtId="176" fontId="6" fillId="0" borderId="8" xfId="0" applyNumberFormat="1" applyFont="1" applyFill="1" applyBorder="1" applyAlignment="1">
      <alignment horizontal="center" vertical="center" wrapText="1"/>
    </xf>
    <xf numFmtId="49" fontId="10" fillId="0" borderId="9" xfId="0" applyNumberFormat="1" applyFont="1" applyFill="1" applyBorder="1" applyAlignment="1">
      <alignment horizontal="center" vertical="center" wrapText="1"/>
    </xf>
    <xf numFmtId="49" fontId="10" fillId="0" borderId="14" xfId="0" applyNumberFormat="1" applyFont="1" applyFill="1" applyBorder="1" applyAlignment="1">
      <alignment horizontal="center" vertical="center" wrapText="1"/>
    </xf>
    <xf numFmtId="0" fontId="9" fillId="0" borderId="5" xfId="0" applyNumberFormat="1" applyFont="1" applyFill="1" applyBorder="1" applyAlignment="1" applyProtection="1">
      <alignment horizontal="center" vertical="center" wrapText="1"/>
    </xf>
    <xf numFmtId="176" fontId="9" fillId="0" borderId="5" xfId="0" applyNumberFormat="1" applyFont="1" applyFill="1" applyBorder="1" applyAlignment="1">
      <alignment horizontal="center" vertical="center" wrapText="1"/>
    </xf>
    <xf numFmtId="49" fontId="10" fillId="0" borderId="14" xfId="0" applyNumberFormat="1" applyFont="1" applyFill="1" applyBorder="1" applyAlignment="1" applyProtection="1">
      <alignment horizontal="center" vertical="center" wrapText="1"/>
    </xf>
    <xf numFmtId="49" fontId="10" fillId="0" borderId="6"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6" fillId="0" borderId="25"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0" fontId="10" fillId="0" borderId="14" xfId="0" applyNumberFormat="1" applyFont="1" applyFill="1" applyBorder="1" applyAlignment="1" applyProtection="1">
      <alignment horizontal="center" vertical="center" wrapText="1"/>
    </xf>
    <xf numFmtId="0" fontId="6" fillId="0" borderId="21"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0" fontId="3" fillId="0" borderId="0" xfId="0" applyFont="1" applyFill="1" applyAlignment="1">
      <alignment horizontal="left" vertical="center" wrapText="1"/>
    </xf>
    <xf numFmtId="0" fontId="4" fillId="2"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49" fontId="5" fillId="3" borderId="10" xfId="0" applyNumberFormat="1" applyFont="1" applyFill="1" applyBorder="1" applyAlignment="1">
      <alignment horizontal="left" vertical="center" wrapText="1"/>
    </xf>
    <xf numFmtId="0" fontId="6"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49" fontId="8" fillId="0" borderId="6" xfId="0" applyNumberFormat="1" applyFont="1" applyFill="1" applyBorder="1" applyAlignment="1">
      <alignment vertical="center" wrapText="1"/>
    </xf>
    <xf numFmtId="0" fontId="2" fillId="0" borderId="0" xfId="0" applyFont="1" applyFill="1" applyAlignment="1">
      <alignment vertical="center" wrapText="1"/>
    </xf>
    <xf numFmtId="0" fontId="8" fillId="0" borderId="5" xfId="0" applyFont="1" applyFill="1" applyBorder="1" applyAlignment="1">
      <alignment horizontal="left" vertical="center" wrapText="1"/>
    </xf>
    <xf numFmtId="0" fontId="6" fillId="0" borderId="11"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49" fontId="6" fillId="0" borderId="1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8"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7" xfId="0" applyFont="1" applyFill="1" applyBorder="1" applyAlignment="1">
      <alignment horizontal="left" vertical="center" wrapText="1"/>
    </xf>
    <xf numFmtId="0" fontId="8" fillId="0" borderId="18" xfId="0" applyFont="1" applyFill="1" applyBorder="1" applyAlignment="1">
      <alignment horizontal="center" vertical="center" wrapText="1"/>
    </xf>
    <xf numFmtId="0" fontId="9" fillId="0" borderId="18" xfId="0" applyFont="1" applyFill="1" applyBorder="1" applyAlignment="1">
      <alignment horizontal="left" vertical="center" wrapText="1"/>
    </xf>
    <xf numFmtId="0" fontId="6" fillId="0" borderId="8" xfId="0" applyNumberFormat="1" applyFont="1" applyFill="1" applyBorder="1" applyAlignment="1">
      <alignment horizontal="left" vertical="center" wrapText="1"/>
    </xf>
    <xf numFmtId="0" fontId="12" fillId="0" borderId="20" xfId="0" applyFont="1" applyFill="1" applyBorder="1" applyAlignment="1">
      <alignment horizontal="center" vertical="center" wrapText="1"/>
    </xf>
    <xf numFmtId="0" fontId="12" fillId="0" borderId="11" xfId="0" applyFont="1" applyFill="1" applyBorder="1" applyAlignment="1">
      <alignment horizontal="center" vertical="center" wrapText="1"/>
    </xf>
    <xf numFmtId="49" fontId="9" fillId="0" borderId="5" xfId="0" applyNumberFormat="1" applyFont="1" applyFill="1" applyBorder="1" applyAlignment="1">
      <alignment horizontal="left" vertical="center" wrapText="1"/>
    </xf>
    <xf numFmtId="49" fontId="9" fillId="0" borderId="18" xfId="0" applyNumberFormat="1" applyFont="1" applyFill="1" applyBorder="1" applyAlignment="1">
      <alignment horizontal="left" vertical="center" wrapText="1"/>
    </xf>
    <xf numFmtId="0" fontId="12" fillId="0" borderId="11" xfId="0" applyFont="1" applyFill="1" applyBorder="1" applyAlignment="1">
      <alignment vertical="center" wrapText="1"/>
    </xf>
    <xf numFmtId="49" fontId="9" fillId="0" borderId="9" xfId="0" applyNumberFormat="1" applyFont="1" applyFill="1" applyBorder="1" applyAlignment="1">
      <alignment horizontal="left" vertical="center" wrapText="1"/>
    </xf>
    <xf numFmtId="49" fontId="9" fillId="0" borderId="6" xfId="0" applyNumberFormat="1" applyFont="1" applyFill="1" applyBorder="1" applyAlignment="1">
      <alignment horizontal="left" vertical="center" wrapText="1"/>
    </xf>
    <xf numFmtId="49" fontId="6" fillId="0" borderId="20" xfId="0" applyNumberFormat="1" applyFont="1" applyFill="1" applyBorder="1" applyAlignment="1">
      <alignment horizontal="center" vertical="center" wrapText="1"/>
    </xf>
    <xf numFmtId="0" fontId="6" fillId="0" borderId="25" xfId="0" applyNumberFormat="1" applyFont="1" applyFill="1" applyBorder="1" applyAlignment="1">
      <alignment horizontal="center" vertical="center" wrapText="1"/>
    </xf>
    <xf numFmtId="20" fontId="10" fillId="0" borderId="9" xfId="0" applyNumberFormat="1" applyFont="1" applyFill="1" applyBorder="1" applyAlignment="1">
      <alignment horizontal="center" vertical="center" wrapText="1"/>
    </xf>
    <xf numFmtId="0" fontId="12" fillId="0" borderId="20" xfId="0"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20" fontId="10" fillId="0" borderId="6" xfId="0" applyNumberFormat="1" applyFont="1" applyFill="1" applyBorder="1" applyAlignment="1">
      <alignment horizontal="center" vertical="center" wrapText="1"/>
    </xf>
    <xf numFmtId="0" fontId="10" fillId="0" borderId="15" xfId="0" applyFont="1" applyFill="1" applyBorder="1" applyAlignment="1">
      <alignment horizontal="left" vertical="center" wrapText="1"/>
    </xf>
    <xf numFmtId="20" fontId="10" fillId="0" borderId="27"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13" fillId="0" borderId="0" xfId="0" applyFont="1" applyFill="1" applyAlignment="1">
      <alignment horizontal="center" vertical="center"/>
    </xf>
    <xf numFmtId="0" fontId="10" fillId="0" borderId="5" xfId="0" applyFont="1" applyFill="1" applyBorder="1" applyAlignment="1">
      <alignment horizontal="center" vertical="center" wrapText="1"/>
    </xf>
    <xf numFmtId="0" fontId="7" fillId="0" borderId="25"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7" fillId="0" borderId="21"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0" fontId="7" fillId="0" borderId="22"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0" fontId="6" fillId="0" borderId="22"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6" fontId="10" fillId="0" borderId="5" xfId="49"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21" xfId="0" applyFont="1" applyFill="1" applyBorder="1" applyAlignment="1">
      <alignment horizontal="center"/>
    </xf>
    <xf numFmtId="0" fontId="9" fillId="0" borderId="5" xfId="0" applyNumberFormat="1" applyFont="1" applyFill="1" applyBorder="1" applyAlignment="1">
      <alignment horizontal="center" vertical="center" wrapText="1"/>
    </xf>
    <xf numFmtId="0" fontId="9" fillId="0" borderId="28" xfId="0"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176" fontId="10" fillId="0" borderId="5" xfId="0" applyNumberFormat="1" applyFont="1" applyFill="1" applyBorder="1" applyAlignment="1">
      <alignment horizontal="center" vertical="center" wrapText="1"/>
    </xf>
    <xf numFmtId="176" fontId="7" fillId="0" borderId="11"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5" fillId="0" borderId="5" xfId="0" applyFont="1" applyFill="1" applyBorder="1" applyAlignment="1">
      <alignment horizontal="center" vertical="center" wrapText="1"/>
    </xf>
    <xf numFmtId="176" fontId="9" fillId="0" borderId="29" xfId="0" applyNumberFormat="1" applyFont="1" applyFill="1" applyBorder="1" applyAlignment="1">
      <alignment horizontal="center" vertical="center"/>
    </xf>
    <xf numFmtId="0" fontId="16" fillId="0" borderId="7" xfId="0" applyFont="1" applyFill="1" applyBorder="1" applyAlignment="1">
      <alignment horizontal="center" vertical="center" wrapText="1"/>
    </xf>
    <xf numFmtId="49" fontId="9" fillId="0" borderId="15"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0" fontId="17" fillId="0" borderId="9" xfId="0"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176" fontId="9" fillId="0" borderId="11" xfId="0" applyNumberFormat="1" applyFont="1" applyFill="1" applyBorder="1" applyAlignment="1">
      <alignment horizontal="center" vertical="center" wrapText="1"/>
    </xf>
    <xf numFmtId="49" fontId="6" fillId="0" borderId="30" xfId="0" applyNumberFormat="1" applyFont="1" applyFill="1" applyBorder="1" applyAlignment="1">
      <alignment horizontal="center" vertical="center" wrapText="1"/>
    </xf>
    <xf numFmtId="49" fontId="7" fillId="0" borderId="24" xfId="0" applyNumberFormat="1" applyFont="1" applyFill="1" applyBorder="1" applyAlignment="1">
      <alignment horizontal="center" vertical="center" wrapText="1"/>
    </xf>
    <xf numFmtId="176" fontId="9" fillId="0" borderId="10" xfId="0" applyNumberFormat="1" applyFont="1" applyFill="1" applyBorder="1" applyAlignment="1">
      <alignment horizontal="center" vertical="center"/>
    </xf>
    <xf numFmtId="0" fontId="17" fillId="0" borderId="6" xfId="0" applyFont="1" applyFill="1" applyBorder="1" applyAlignment="1">
      <alignment horizontal="center" vertical="center" wrapText="1"/>
    </xf>
    <xf numFmtId="49" fontId="6" fillId="0" borderId="24" xfId="0" applyNumberFormat="1"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18" fillId="0" borderId="11" xfId="0"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176" fontId="2" fillId="0" borderId="31" xfId="0" applyNumberFormat="1" applyFont="1" applyFill="1" applyBorder="1" applyAlignment="1">
      <alignment horizontal="center" vertical="center" wrapText="1"/>
    </xf>
    <xf numFmtId="0" fontId="6" fillId="0" borderId="31" xfId="0" applyFont="1" applyFill="1" applyBorder="1" applyAlignment="1">
      <alignment horizontal="center" vertical="center" wrapText="1"/>
    </xf>
    <xf numFmtId="49" fontId="8" fillId="0" borderId="11" xfId="0" applyNumberFormat="1" applyFont="1" applyFill="1" applyBorder="1" applyAlignment="1">
      <alignment horizontal="center" vertical="center" wrapText="1"/>
    </xf>
    <xf numFmtId="49" fontId="6" fillId="0" borderId="31" xfId="0" applyNumberFormat="1"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6" fillId="0" borderId="20" xfId="0" applyNumberFormat="1" applyFont="1" applyFill="1" applyBorder="1" applyAlignment="1">
      <alignment horizontal="left" vertical="center" wrapText="1"/>
    </xf>
    <xf numFmtId="20" fontId="10" fillId="0" borderId="15" xfId="0" applyNumberFormat="1" applyFont="1" applyFill="1" applyBorder="1" applyAlignment="1">
      <alignment horizontal="left" vertical="center" wrapText="1"/>
    </xf>
    <xf numFmtId="0" fontId="6" fillId="0" borderId="25" xfId="0" applyNumberFormat="1" applyFont="1" applyFill="1" applyBorder="1" applyAlignment="1">
      <alignment horizontal="center" vertical="center" wrapText="1"/>
    </xf>
    <xf numFmtId="0" fontId="12" fillId="0" borderId="25"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6" fillId="0" borderId="21" xfId="0" applyNumberFormat="1" applyFont="1" applyFill="1" applyBorder="1" applyAlignment="1">
      <alignment horizontal="center" vertical="center" wrapText="1"/>
    </xf>
    <xf numFmtId="0" fontId="10" fillId="0" borderId="32"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10" fillId="0" borderId="9" xfId="0" applyFont="1" applyFill="1" applyBorder="1" applyAlignment="1">
      <alignment horizontal="left" vertical="center" wrapText="1"/>
    </xf>
    <xf numFmtId="49" fontId="6" fillId="0" borderId="33" xfId="0" applyNumberFormat="1" applyFont="1" applyFill="1" applyBorder="1" applyAlignment="1">
      <alignment horizontal="center" vertical="center" wrapText="1"/>
    </xf>
    <xf numFmtId="0" fontId="9" fillId="0" borderId="32" xfId="0" applyFont="1" applyFill="1" applyBorder="1" applyAlignment="1">
      <alignment horizontal="left" vertical="center" wrapText="1"/>
    </xf>
    <xf numFmtId="49" fontId="6" fillId="0" borderId="29" xfId="0" applyNumberFormat="1" applyFont="1" applyFill="1" applyBorder="1" applyAlignment="1">
      <alignment horizontal="center" vertical="center" wrapText="1"/>
    </xf>
    <xf numFmtId="0" fontId="9" fillId="0" borderId="9" xfId="0"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49" fontId="6" fillId="0" borderId="34" xfId="0" applyNumberFormat="1" applyFont="1" applyFill="1" applyBorder="1" applyAlignment="1">
      <alignment horizontal="center" vertical="center" wrapText="1"/>
    </xf>
    <xf numFmtId="0" fontId="9" fillId="0" borderId="24"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33" xfId="0" applyFont="1" applyFill="1" applyBorder="1" applyAlignment="1">
      <alignment horizontal="center" vertical="center" wrapText="1"/>
    </xf>
    <xf numFmtId="49" fontId="6" fillId="0" borderId="11" xfId="0" applyNumberFormat="1" applyFont="1" applyFill="1" applyBorder="1" applyAlignment="1">
      <alignment vertical="center" wrapText="1"/>
    </xf>
    <xf numFmtId="0" fontId="10" fillId="0" borderId="16" xfId="0" applyFont="1" applyFill="1" applyBorder="1" applyAlignment="1">
      <alignment horizontal="center" vertical="center" wrapText="1"/>
    </xf>
    <xf numFmtId="49" fontId="6" fillId="0" borderId="35" xfId="0" applyNumberFormat="1" applyFont="1" applyFill="1" applyBorder="1" applyAlignment="1">
      <alignment vertical="center" wrapText="1"/>
    </xf>
    <xf numFmtId="0" fontId="10" fillId="0" borderId="36"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26" xfId="0" applyFont="1" applyFill="1" applyBorder="1" applyAlignment="1">
      <alignment horizontal="center" vertical="center" wrapText="1"/>
    </xf>
    <xf numFmtId="0" fontId="6" fillId="0" borderId="30" xfId="0" applyNumberFormat="1" applyFont="1" applyFill="1" applyBorder="1" applyAlignment="1">
      <alignment horizontal="left" vertical="center" wrapText="1"/>
    </xf>
    <xf numFmtId="49" fontId="6" fillId="0" borderId="38"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22" xfId="0" applyNumberFormat="1" applyFont="1" applyFill="1" applyBorder="1" applyAlignment="1">
      <alignment horizontal="center" vertical="center" wrapText="1"/>
    </xf>
    <xf numFmtId="49" fontId="10" fillId="0" borderId="15"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6" fillId="0" borderId="39" xfId="0" applyNumberFormat="1" applyFont="1" applyFill="1" applyBorder="1" applyAlignment="1">
      <alignment horizontal="center" vertical="center" wrapText="1"/>
    </xf>
    <xf numFmtId="0" fontId="6" fillId="0" borderId="24" xfId="0" applyNumberFormat="1" applyFont="1" applyFill="1" applyBorder="1" applyAlignment="1">
      <alignment horizontal="center" vertical="center" wrapText="1"/>
    </xf>
    <xf numFmtId="0" fontId="6" fillId="0" borderId="40" xfId="0" applyNumberFormat="1" applyFont="1" applyFill="1" applyBorder="1" applyAlignment="1">
      <alignment horizontal="center" vertical="center" wrapText="1"/>
    </xf>
    <xf numFmtId="0" fontId="9" fillId="0" borderId="9" xfId="0" applyFont="1" applyFill="1" applyBorder="1" applyAlignment="1">
      <alignment horizontal="center" vertical="center" wrapText="1"/>
    </xf>
    <xf numFmtId="0" fontId="6" fillId="0" borderId="41"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8" xfId="0" applyFont="1" applyFill="1" applyBorder="1" applyAlignment="1">
      <alignment horizontal="center" vertical="center" wrapText="1"/>
    </xf>
    <xf numFmtId="176" fontId="6" fillId="0" borderId="20" xfId="0" applyNumberFormat="1"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2" fillId="0" borderId="29" xfId="0" applyFont="1" applyFill="1" applyBorder="1" applyAlignment="1">
      <alignment horizontal="center" vertical="center" wrapText="1"/>
    </xf>
    <xf numFmtId="176" fontId="6" fillId="0" borderId="16" xfId="0" applyNumberFormat="1" applyFont="1" applyFill="1" applyBorder="1" applyAlignment="1">
      <alignment horizontal="center" vertical="center" wrapText="1"/>
    </xf>
    <xf numFmtId="0" fontId="6" fillId="0" borderId="33" xfId="0" applyNumberFormat="1" applyFont="1" applyFill="1" applyBorder="1" applyAlignment="1">
      <alignment horizontal="center" vertical="center" wrapText="1"/>
    </xf>
    <xf numFmtId="0" fontId="2" fillId="0" borderId="34" xfId="0" applyFont="1" applyFill="1" applyBorder="1" applyAlignment="1">
      <alignment horizontal="center" vertical="center" wrapText="1"/>
    </xf>
    <xf numFmtId="0" fontId="6" fillId="0" borderId="34"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176" fontId="9" fillId="0" borderId="25" xfId="0" applyNumberFormat="1" applyFont="1" applyFill="1" applyBorder="1" applyAlignment="1">
      <alignment horizontal="center" vertical="center" wrapText="1"/>
    </xf>
    <xf numFmtId="176" fontId="9" fillId="0" borderId="16" xfId="0" applyNumberFormat="1" applyFont="1" applyFill="1" applyBorder="1" applyAlignment="1">
      <alignment horizontal="center" vertical="center" wrapText="1"/>
    </xf>
    <xf numFmtId="176" fontId="9" fillId="0" borderId="7" xfId="0" applyNumberFormat="1" applyFont="1" applyFill="1" applyBorder="1" applyAlignment="1">
      <alignment horizontal="center" vertical="center" wrapText="1"/>
    </xf>
    <xf numFmtId="176" fontId="9" fillId="0" borderId="21" xfId="0" applyNumberFormat="1" applyFont="1" applyFill="1" applyBorder="1" applyAlignment="1">
      <alignment horizontal="center" vertical="center" wrapText="1"/>
    </xf>
    <xf numFmtId="176" fontId="9" fillId="0" borderId="30" xfId="0" applyNumberFormat="1" applyFont="1" applyFill="1" applyBorder="1" applyAlignment="1">
      <alignment horizontal="center" vertical="center" wrapText="1"/>
    </xf>
    <xf numFmtId="176" fontId="9" fillId="0" borderId="9" xfId="0" applyNumberFormat="1" applyFont="1" applyFill="1" applyBorder="1" applyAlignment="1">
      <alignment horizontal="center" vertical="center" wrapText="1"/>
    </xf>
    <xf numFmtId="176" fontId="9" fillId="0" borderId="22"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33" xfId="0" applyNumberFormat="1" applyFont="1" applyFill="1" applyBorder="1" applyAlignment="1">
      <alignment horizontal="center" vertical="center" wrapText="1"/>
    </xf>
    <xf numFmtId="49" fontId="6" fillId="0" borderId="43" xfId="0" applyNumberFormat="1" applyFont="1" applyFill="1" applyBorder="1" applyAlignment="1">
      <alignment horizontal="center" vertical="center" wrapText="1"/>
    </xf>
    <xf numFmtId="49" fontId="7" fillId="0" borderId="20" xfId="0" applyNumberFormat="1" applyFont="1" applyFill="1" applyBorder="1" applyAlignment="1">
      <alignment horizontal="center" vertical="center" wrapText="1"/>
    </xf>
    <xf numFmtId="49" fontId="7" fillId="0" borderId="29"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0" fontId="14" fillId="0" borderId="11" xfId="0" applyNumberFormat="1" applyFont="1" applyFill="1" applyBorder="1" applyAlignment="1">
      <alignment horizontal="center" vertical="center" wrapText="1"/>
    </xf>
    <xf numFmtId="49" fontId="6" fillId="0" borderId="33" xfId="0" applyNumberFormat="1" applyFont="1" applyFill="1" applyBorder="1" applyAlignment="1">
      <alignment horizontal="left" vertical="center" wrapText="1"/>
    </xf>
    <xf numFmtId="49" fontId="9" fillId="0" borderId="16" xfId="0" applyNumberFormat="1" applyFont="1" applyFill="1" applyBorder="1" applyAlignment="1">
      <alignment horizontal="left" vertical="center" wrapText="1"/>
    </xf>
    <xf numFmtId="49" fontId="6" fillId="0" borderId="29" xfId="0" applyNumberFormat="1" applyFont="1" applyFill="1" applyBorder="1" applyAlignment="1">
      <alignment horizontal="left" vertical="center" wrapText="1"/>
    </xf>
    <xf numFmtId="0" fontId="12" fillId="0" borderId="43" xfId="0" applyFont="1" applyFill="1" applyBorder="1" applyAlignment="1">
      <alignment horizontal="center" vertical="center" wrapText="1"/>
    </xf>
    <xf numFmtId="20" fontId="10" fillId="0" borderId="33" xfId="0" applyNumberFormat="1" applyFont="1" applyFill="1" applyBorder="1" applyAlignment="1">
      <alignment horizontal="left" vertical="center" wrapText="1"/>
    </xf>
    <xf numFmtId="20" fontId="10" fillId="0" borderId="29" xfId="0" applyNumberFormat="1" applyFont="1" applyFill="1" applyBorder="1" applyAlignment="1">
      <alignment horizontal="left" vertical="center" wrapText="1"/>
    </xf>
    <xf numFmtId="0" fontId="10" fillId="0" borderId="5" xfId="0" applyFont="1" applyFill="1" applyBorder="1" applyAlignment="1">
      <alignment horizontal="left" vertical="center" wrapText="1"/>
    </xf>
    <xf numFmtId="49" fontId="10" fillId="0" borderId="33" xfId="0" applyNumberFormat="1"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0" fillId="0" borderId="15" xfId="49" applyNumberFormat="1"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20" xfId="0" applyFont="1" applyFill="1" applyBorder="1" applyAlignment="1">
      <alignment horizontal="center" vertical="center" wrapText="1"/>
    </xf>
    <xf numFmtId="49" fontId="9" fillId="0" borderId="7" xfId="0" applyNumberFormat="1" applyFont="1" applyFill="1" applyBorder="1" applyAlignment="1">
      <alignment horizontal="left" vertical="center" wrapText="1"/>
    </xf>
    <xf numFmtId="0" fontId="12" fillId="0" borderId="33" xfId="0" applyFont="1" applyFill="1" applyBorder="1" applyAlignment="1">
      <alignment horizontal="center" vertical="center" wrapText="1"/>
    </xf>
    <xf numFmtId="0" fontId="12" fillId="0" borderId="11" xfId="0" applyFont="1" applyFill="1" applyBorder="1" applyAlignment="1">
      <alignment horizontal="left" vertical="center" wrapText="1"/>
    </xf>
    <xf numFmtId="0" fontId="6" fillId="0" borderId="1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6" fillId="0" borderId="20" xfId="0" applyNumberFormat="1" applyFont="1" applyFill="1" applyBorder="1" applyAlignment="1">
      <alignment horizontal="left" vertical="center" wrapText="1"/>
    </xf>
    <xf numFmtId="49" fontId="6" fillId="0" borderId="43" xfId="0" applyNumberFormat="1" applyFont="1" applyFill="1" applyBorder="1" applyAlignment="1">
      <alignment horizontal="left" vertical="center" wrapText="1"/>
    </xf>
    <xf numFmtId="49" fontId="6" fillId="0" borderId="8" xfId="0" applyNumberFormat="1" applyFont="1" applyFill="1" applyBorder="1" applyAlignment="1">
      <alignment horizontal="left" vertical="center" wrapText="1"/>
    </xf>
    <xf numFmtId="0" fontId="14" fillId="0" borderId="30" xfId="0" applyNumberFormat="1" applyFont="1" applyFill="1" applyBorder="1" applyAlignment="1">
      <alignment horizontal="left" vertical="center" wrapText="1"/>
    </xf>
    <xf numFmtId="0" fontId="19" fillId="0" borderId="41" xfId="0" applyFont="1" applyFill="1" applyBorder="1" applyAlignment="1">
      <alignment horizontal="center" vertical="center"/>
    </xf>
    <xf numFmtId="0" fontId="2" fillId="0" borderId="41" xfId="0"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21" xfId="0" applyNumberFormat="1" applyFont="1" applyFill="1" applyBorder="1" applyAlignment="1">
      <alignment horizontal="center" vertical="center" wrapText="1"/>
    </xf>
    <xf numFmtId="0" fontId="2" fillId="0" borderId="39" xfId="0" applyFont="1" applyFill="1" applyBorder="1" applyAlignment="1">
      <alignment horizontal="center" vertical="center" wrapText="1"/>
    </xf>
    <xf numFmtId="49" fontId="9" fillId="0" borderId="22" xfId="0" applyNumberFormat="1" applyFont="1" applyFill="1" applyBorder="1" applyAlignment="1">
      <alignment horizontal="center" vertical="center" wrapText="1"/>
    </xf>
    <xf numFmtId="176" fontId="2" fillId="0" borderId="25" xfId="0" applyNumberFormat="1" applyFont="1" applyFill="1" applyBorder="1" applyAlignment="1">
      <alignment horizontal="center" vertical="center" wrapText="1"/>
    </xf>
    <xf numFmtId="176" fontId="2" fillId="0" borderId="21" xfId="0" applyNumberFormat="1" applyFont="1" applyFill="1" applyBorder="1" applyAlignment="1">
      <alignment horizontal="center" vertical="center" wrapText="1"/>
    </xf>
    <xf numFmtId="176" fontId="2" fillId="0" borderId="22" xfId="0" applyNumberFormat="1" applyFont="1" applyFill="1" applyBorder="1" applyAlignment="1">
      <alignment horizontal="center" vertical="center" wrapText="1"/>
    </xf>
    <xf numFmtId="0" fontId="9" fillId="0" borderId="22" xfId="0" applyNumberFormat="1" applyFont="1" applyFill="1" applyBorder="1" applyAlignment="1">
      <alignment horizontal="center" vertical="center" wrapText="1"/>
    </xf>
    <xf numFmtId="0" fontId="9" fillId="0" borderId="12"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center" wrapText="1"/>
    </xf>
    <xf numFmtId="0" fontId="20" fillId="0" borderId="33" xfId="0" applyFont="1" applyFill="1" applyBorder="1" applyAlignment="1">
      <alignment horizontal="center" vertical="center" wrapText="1"/>
    </xf>
    <xf numFmtId="0" fontId="9" fillId="0" borderId="25" xfId="0" applyNumberFormat="1" applyFont="1" applyFill="1" applyBorder="1" applyAlignment="1">
      <alignment horizontal="center" vertical="center" wrapText="1"/>
    </xf>
    <xf numFmtId="0" fontId="9" fillId="0" borderId="21" xfId="0" applyNumberFormat="1" applyFont="1" applyFill="1" applyBorder="1" applyAlignment="1">
      <alignment horizontal="center" vertical="center" wrapText="1"/>
    </xf>
    <xf numFmtId="0" fontId="14" fillId="0" borderId="5" xfId="0" applyFont="1" applyFill="1" applyBorder="1" applyAlignment="1">
      <alignment vertical="center" wrapText="1"/>
    </xf>
    <xf numFmtId="49" fontId="6" fillId="0" borderId="41" xfId="0" applyNumberFormat="1" applyFont="1" applyFill="1" applyBorder="1" applyAlignment="1">
      <alignment horizontal="center" vertical="center" wrapText="1"/>
    </xf>
    <xf numFmtId="49" fontId="6" fillId="0" borderId="21" xfId="0" applyNumberFormat="1" applyFont="1" applyFill="1" applyBorder="1" applyAlignment="1">
      <alignment horizontal="left" vertical="center" wrapText="1"/>
    </xf>
    <xf numFmtId="49" fontId="6" fillId="0" borderId="25" xfId="0" applyNumberFormat="1" applyFont="1" applyFill="1" applyBorder="1" applyAlignment="1">
      <alignment horizontal="left" vertical="center" wrapText="1"/>
    </xf>
    <xf numFmtId="49" fontId="6" fillId="0" borderId="39" xfId="0" applyNumberFormat="1" applyFont="1" applyFill="1" applyBorder="1" applyAlignment="1">
      <alignment horizontal="center" vertical="center" wrapText="1"/>
    </xf>
    <xf numFmtId="49" fontId="6" fillId="0" borderId="22" xfId="0" applyNumberFormat="1" applyFont="1" applyFill="1" applyBorder="1" applyAlignment="1">
      <alignment horizontal="left" vertical="center" wrapText="1"/>
    </xf>
    <xf numFmtId="0" fontId="6" fillId="0" borderId="11" xfId="0" applyNumberFormat="1" applyFont="1" applyFill="1" applyBorder="1" applyAlignment="1" quotePrefix="1">
      <alignment horizontal="center" vertical="center" wrapText="1"/>
    </xf>
    <xf numFmtId="0" fontId="9" fillId="0" borderId="25" xfId="0"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258"/>
  <sheetViews>
    <sheetView tabSelected="1" workbookViewId="0">
      <pane xSplit="1" ySplit="2" topLeftCell="B54" activePane="bottomRight" state="frozen"/>
      <selection/>
      <selection pane="topRight"/>
      <selection pane="bottomLeft"/>
      <selection pane="bottomRight" activeCell="J220" sqref="J220:J236"/>
    </sheetView>
  </sheetViews>
  <sheetFormatPr defaultColWidth="9.14285714285714" defaultRowHeight="30" customHeight="1"/>
  <cols>
    <col min="1" max="1" width="13.8571428571429" style="5" customWidth="1"/>
    <col min="2" max="2" width="23.5714285714286" style="5" customWidth="1"/>
    <col min="3" max="3" width="28.8571428571429" style="5" customWidth="1"/>
    <col min="4" max="4" width="7.42857142857143" style="6" customWidth="1"/>
    <col min="5" max="5" width="7.28571428571429" style="6" customWidth="1"/>
    <col min="6" max="6" width="10.4285714285714" style="5" customWidth="1"/>
    <col min="7" max="7" width="9.71428571428571" style="5" customWidth="1"/>
    <col min="8" max="8" width="13.1428571428571" style="5" customWidth="1"/>
    <col min="9" max="9" width="9.71428571428571" style="5" customWidth="1"/>
    <col min="10" max="10" width="33.2857142857143" style="7" customWidth="1"/>
    <col min="11" max="11" width="42.1428571428571" style="7" customWidth="1"/>
    <col min="12" max="12" width="6.71428571428571" style="5" customWidth="1"/>
    <col min="13" max="243" width="9.14285714285714" style="5"/>
    <col min="244" max="16384" width="9.14285714285714" style="3"/>
  </cols>
  <sheetData>
    <row r="1" customHeight="1" spans="1:12">
      <c r="A1" s="8" t="s">
        <v>0</v>
      </c>
      <c r="B1" s="8"/>
      <c r="C1" s="8"/>
      <c r="D1" s="8"/>
      <c r="E1" s="8"/>
      <c r="F1" s="8"/>
      <c r="G1" s="8"/>
      <c r="H1" s="8"/>
      <c r="I1" s="8"/>
      <c r="J1" s="91"/>
      <c r="K1" s="91"/>
      <c r="L1" s="8"/>
    </row>
    <row r="2" ht="60" customHeight="1" spans="1:12">
      <c r="A2" s="9" t="s">
        <v>1</v>
      </c>
      <c r="B2" s="9" t="s">
        <v>2</v>
      </c>
      <c r="C2" s="9" t="s">
        <v>3</v>
      </c>
      <c r="D2" s="10" t="s">
        <v>4</v>
      </c>
      <c r="E2" s="10" t="s">
        <v>5</v>
      </c>
      <c r="F2" s="9" t="s">
        <v>6</v>
      </c>
      <c r="G2" s="11" t="s">
        <v>7</v>
      </c>
      <c r="H2" s="9" t="s">
        <v>8</v>
      </c>
      <c r="I2" s="9" t="s">
        <v>9</v>
      </c>
      <c r="J2" s="9" t="s">
        <v>10</v>
      </c>
      <c r="K2" s="92" t="s">
        <v>11</v>
      </c>
      <c r="L2" s="93" t="s">
        <v>12</v>
      </c>
    </row>
    <row r="3" s="1" customFormat="1" ht="33" customHeight="1" spans="1:243">
      <c r="A3" s="12" t="s">
        <v>13</v>
      </c>
      <c r="B3" s="13"/>
      <c r="C3" s="13"/>
      <c r="D3" s="13"/>
      <c r="E3" s="13"/>
      <c r="F3" s="13"/>
      <c r="G3" s="14"/>
      <c r="H3" s="13"/>
      <c r="I3" s="13"/>
      <c r="J3" s="13"/>
      <c r="K3" s="13"/>
      <c r="L3" s="94"/>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row>
    <row r="4" s="2" customFormat="1" ht="47" customHeight="1" spans="1:243">
      <c r="A4" s="15" t="s">
        <v>14</v>
      </c>
      <c r="B4" s="16" t="s">
        <v>15</v>
      </c>
      <c r="C4" s="17" t="s">
        <v>15</v>
      </c>
      <c r="D4" s="18"/>
      <c r="E4" s="19">
        <v>19</v>
      </c>
      <c r="F4" s="20" t="s">
        <v>16</v>
      </c>
      <c r="G4" s="21" t="s">
        <v>17</v>
      </c>
      <c r="H4" s="17" t="s">
        <v>18</v>
      </c>
      <c r="I4" s="17" t="s">
        <v>19</v>
      </c>
      <c r="J4" s="95" t="s">
        <v>20</v>
      </c>
      <c r="K4" s="96" t="s">
        <v>21</v>
      </c>
      <c r="L4" s="97"/>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98"/>
      <c r="DS4" s="98"/>
      <c r="DT4" s="98"/>
      <c r="DU4" s="98"/>
      <c r="DV4" s="98"/>
      <c r="DW4" s="98"/>
      <c r="DX4" s="98"/>
      <c r="DY4" s="98"/>
      <c r="DZ4" s="98"/>
      <c r="EA4" s="98"/>
      <c r="EB4" s="98"/>
      <c r="EC4" s="98"/>
      <c r="ED4" s="98"/>
      <c r="EE4" s="98"/>
      <c r="EF4" s="98"/>
      <c r="EG4" s="98"/>
      <c r="EH4" s="98"/>
      <c r="EI4" s="98"/>
      <c r="EJ4" s="98"/>
      <c r="EK4" s="98"/>
      <c r="EL4" s="98"/>
      <c r="EM4" s="98"/>
      <c r="EN4" s="98"/>
      <c r="EO4" s="98"/>
      <c r="EP4" s="98"/>
      <c r="EQ4" s="98"/>
      <c r="ER4" s="98"/>
      <c r="ES4" s="98"/>
      <c r="ET4" s="98"/>
      <c r="EU4" s="98"/>
      <c r="EV4" s="98"/>
      <c r="EW4" s="98"/>
      <c r="EX4" s="98"/>
      <c r="EY4" s="98"/>
      <c r="EZ4" s="98"/>
      <c r="FA4" s="98"/>
      <c r="FB4" s="98"/>
      <c r="FC4" s="98"/>
      <c r="FD4" s="98"/>
      <c r="FE4" s="98"/>
      <c r="FF4" s="98"/>
      <c r="FG4" s="98"/>
      <c r="FH4" s="98"/>
      <c r="FI4" s="98"/>
      <c r="FJ4" s="98"/>
      <c r="FK4" s="98"/>
      <c r="FL4" s="98"/>
      <c r="FM4" s="98"/>
      <c r="FN4" s="98"/>
      <c r="FO4" s="98"/>
      <c r="FP4" s="98"/>
      <c r="FQ4" s="98"/>
      <c r="FR4" s="98"/>
      <c r="FS4" s="98"/>
      <c r="FT4" s="98"/>
      <c r="FU4" s="98"/>
      <c r="FV4" s="98"/>
      <c r="FW4" s="98"/>
      <c r="FX4" s="98"/>
      <c r="FY4" s="98"/>
      <c r="FZ4" s="98"/>
      <c r="GA4" s="98"/>
      <c r="GB4" s="98"/>
      <c r="GC4" s="98"/>
      <c r="GD4" s="98"/>
      <c r="GE4" s="98"/>
      <c r="GF4" s="98"/>
      <c r="GG4" s="98"/>
      <c r="GH4" s="98"/>
      <c r="GI4" s="98"/>
      <c r="GJ4" s="98"/>
      <c r="GK4" s="98"/>
      <c r="GL4" s="98"/>
      <c r="GM4" s="98"/>
      <c r="GN4" s="98"/>
      <c r="GO4" s="98"/>
      <c r="GP4" s="98"/>
      <c r="GQ4" s="98"/>
      <c r="GR4" s="98"/>
      <c r="GS4" s="98"/>
      <c r="GT4" s="98"/>
      <c r="GU4" s="98"/>
      <c r="GV4" s="98"/>
      <c r="GW4" s="98"/>
      <c r="GX4" s="98"/>
      <c r="GY4" s="98"/>
      <c r="GZ4" s="98"/>
      <c r="HA4" s="98"/>
      <c r="HB4" s="98"/>
      <c r="HC4" s="98"/>
      <c r="HD4" s="98"/>
      <c r="HE4" s="98"/>
      <c r="HF4" s="98"/>
      <c r="HG4" s="98"/>
      <c r="HH4" s="98"/>
      <c r="HI4" s="98"/>
      <c r="HJ4" s="98"/>
      <c r="HK4" s="98"/>
      <c r="HL4" s="98"/>
      <c r="HM4" s="98"/>
      <c r="HN4" s="98"/>
      <c r="HO4" s="98"/>
      <c r="HP4" s="98"/>
      <c r="HQ4" s="98"/>
      <c r="HR4" s="98"/>
      <c r="HS4" s="98"/>
      <c r="HT4" s="98"/>
      <c r="HU4" s="98"/>
      <c r="HV4" s="98"/>
      <c r="HW4" s="98"/>
      <c r="HX4" s="98"/>
      <c r="HY4" s="98"/>
      <c r="HZ4" s="98"/>
      <c r="IA4" s="98"/>
      <c r="IB4" s="98"/>
      <c r="IC4" s="98"/>
      <c r="ID4" s="98"/>
      <c r="IE4" s="98"/>
      <c r="IF4" s="98"/>
      <c r="IG4" s="98"/>
      <c r="IH4" s="98"/>
      <c r="II4" s="98"/>
    </row>
    <row r="5" ht="42" customHeight="1" spans="1:12">
      <c r="A5" s="22" t="s">
        <v>22</v>
      </c>
      <c r="B5" s="23" t="s">
        <v>23</v>
      </c>
      <c r="C5" s="18" t="s">
        <v>24</v>
      </c>
      <c r="D5" s="24"/>
      <c r="E5" s="25">
        <v>76</v>
      </c>
      <c r="F5" s="26" t="s">
        <v>25</v>
      </c>
      <c r="G5" s="18" t="s">
        <v>26</v>
      </c>
      <c r="H5" s="18" t="s">
        <v>27</v>
      </c>
      <c r="I5" s="17" t="s">
        <v>19</v>
      </c>
      <c r="J5" s="99" t="s">
        <v>28</v>
      </c>
      <c r="K5" s="100" t="s">
        <v>29</v>
      </c>
      <c r="L5" s="101"/>
    </row>
    <row r="6" ht="58" customHeight="1" spans="1:12">
      <c r="A6" s="27" t="s">
        <v>30</v>
      </c>
      <c r="B6" s="27" t="s">
        <v>31</v>
      </c>
      <c r="C6" s="27" t="s">
        <v>31</v>
      </c>
      <c r="D6" s="28"/>
      <c r="E6" s="29">
        <v>47.5</v>
      </c>
      <c r="F6" s="30"/>
      <c r="G6" s="31" t="s">
        <v>26</v>
      </c>
      <c r="H6" s="31" t="s">
        <v>32</v>
      </c>
      <c r="I6" s="17" t="s">
        <v>19</v>
      </c>
      <c r="J6" s="102" t="s">
        <v>33</v>
      </c>
      <c r="K6" s="102" t="s">
        <v>34</v>
      </c>
      <c r="L6" s="31"/>
    </row>
    <row r="7" ht="33" customHeight="1" spans="1:12">
      <c r="A7" s="31" t="s">
        <v>35</v>
      </c>
      <c r="B7" s="32" t="s">
        <v>36</v>
      </c>
      <c r="C7" s="33" t="s">
        <v>36</v>
      </c>
      <c r="D7" s="34"/>
      <c r="E7" s="29">
        <v>95</v>
      </c>
      <c r="F7" s="26" t="s">
        <v>25</v>
      </c>
      <c r="G7" s="31" t="s">
        <v>26</v>
      </c>
      <c r="H7" s="31" t="s">
        <v>37</v>
      </c>
      <c r="I7" s="17" t="s">
        <v>19</v>
      </c>
      <c r="J7" s="102" t="s">
        <v>33</v>
      </c>
      <c r="K7" s="102" t="s">
        <v>38</v>
      </c>
      <c r="L7" s="31"/>
    </row>
    <row r="8" ht="32" customHeight="1" spans="1:12">
      <c r="A8" s="31" t="s">
        <v>39</v>
      </c>
      <c r="B8" s="27" t="s">
        <v>40</v>
      </c>
      <c r="C8" s="27" t="s">
        <v>40</v>
      </c>
      <c r="D8" s="28"/>
      <c r="E8" s="29" t="s">
        <v>41</v>
      </c>
      <c r="F8" s="35"/>
      <c r="G8" s="31" t="s">
        <v>42</v>
      </c>
      <c r="H8" s="31" t="s">
        <v>37</v>
      </c>
      <c r="I8" s="103" t="s">
        <v>43</v>
      </c>
      <c r="J8" s="102" t="s">
        <v>44</v>
      </c>
      <c r="K8" s="102" t="s">
        <v>45</v>
      </c>
      <c r="L8" s="31"/>
    </row>
    <row r="9" ht="27" customHeight="1" spans="1:12">
      <c r="A9" s="27" t="s">
        <v>46</v>
      </c>
      <c r="B9" s="36" t="s">
        <v>47</v>
      </c>
      <c r="C9" s="31" t="s">
        <v>48</v>
      </c>
      <c r="D9" s="29"/>
      <c r="E9" s="29">
        <v>90.7</v>
      </c>
      <c r="F9" s="30"/>
      <c r="G9" s="31" t="s">
        <v>26</v>
      </c>
      <c r="H9" s="31" t="s">
        <v>49</v>
      </c>
      <c r="I9" s="17" t="s">
        <v>19</v>
      </c>
      <c r="J9" s="102" t="s">
        <v>33</v>
      </c>
      <c r="K9" s="102" t="s">
        <v>50</v>
      </c>
      <c r="L9" s="103"/>
    </row>
    <row r="10" ht="175" customHeight="1" spans="1:12">
      <c r="A10" s="37">
        <v>250101008</v>
      </c>
      <c r="B10" s="38" t="s">
        <v>51</v>
      </c>
      <c r="C10" s="39" t="s">
        <v>52</v>
      </c>
      <c r="D10" s="24"/>
      <c r="E10" s="25">
        <v>4.8</v>
      </c>
      <c r="F10" s="38"/>
      <c r="G10" s="39" t="s">
        <v>53</v>
      </c>
      <c r="H10" s="18" t="s">
        <v>54</v>
      </c>
      <c r="I10" s="18" t="s">
        <v>19</v>
      </c>
      <c r="J10" s="104" t="s">
        <v>44</v>
      </c>
      <c r="K10" s="100" t="s">
        <v>55</v>
      </c>
      <c r="L10" s="101"/>
    </row>
    <row r="11" ht="37" customHeight="1" spans="1:12">
      <c r="A11" s="40" t="s">
        <v>56</v>
      </c>
      <c r="B11" s="30" t="s">
        <v>57</v>
      </c>
      <c r="C11" s="41" t="s">
        <v>58</v>
      </c>
      <c r="D11" s="30">
        <f>E11+E12</f>
        <v>66.5</v>
      </c>
      <c r="E11" s="42">
        <v>38</v>
      </c>
      <c r="F11" s="42"/>
      <c r="G11" s="42" t="s">
        <v>59</v>
      </c>
      <c r="H11" s="42" t="s">
        <v>60</v>
      </c>
      <c r="I11" s="18" t="s">
        <v>43</v>
      </c>
      <c r="J11" s="105" t="s">
        <v>61</v>
      </c>
      <c r="K11" s="105" t="s">
        <v>62</v>
      </c>
      <c r="L11" s="101"/>
    </row>
    <row r="12" ht="37" customHeight="1" spans="1:12">
      <c r="A12" s="40" t="s">
        <v>63</v>
      </c>
      <c r="B12" s="43"/>
      <c r="C12" s="41" t="s">
        <v>64</v>
      </c>
      <c r="D12" s="43"/>
      <c r="E12" s="42">
        <v>28.5</v>
      </c>
      <c r="F12" s="42"/>
      <c r="G12" s="42" t="s">
        <v>59</v>
      </c>
      <c r="H12" s="42" t="s">
        <v>60</v>
      </c>
      <c r="I12" s="18" t="s">
        <v>43</v>
      </c>
      <c r="J12" s="105" t="s">
        <v>61</v>
      </c>
      <c r="K12" s="105" t="s">
        <v>65</v>
      </c>
      <c r="L12" s="30"/>
    </row>
    <row r="13" ht="28" customHeight="1" spans="1:12">
      <c r="A13" s="40" t="s">
        <v>66</v>
      </c>
      <c r="B13" s="42" t="s">
        <v>67</v>
      </c>
      <c r="C13" s="44" t="s">
        <v>67</v>
      </c>
      <c r="D13" s="30"/>
      <c r="E13" s="30">
        <v>57</v>
      </c>
      <c r="F13" s="42"/>
      <c r="G13" s="42" t="s">
        <v>59</v>
      </c>
      <c r="H13" s="42" t="s">
        <v>60</v>
      </c>
      <c r="I13" s="18" t="s">
        <v>43</v>
      </c>
      <c r="J13" s="105" t="s">
        <v>33</v>
      </c>
      <c r="K13" s="106" t="s">
        <v>68</v>
      </c>
      <c r="L13" s="101"/>
    </row>
    <row r="14" ht="28" customHeight="1" spans="1:12">
      <c r="A14" s="45" t="s">
        <v>69</v>
      </c>
      <c r="B14" s="46" t="s">
        <v>70</v>
      </c>
      <c r="C14" s="47" t="s">
        <v>70</v>
      </c>
      <c r="D14" s="48"/>
      <c r="E14" s="48">
        <v>43.7</v>
      </c>
      <c r="F14" s="46" t="s">
        <v>71</v>
      </c>
      <c r="G14" s="48" t="s">
        <v>59</v>
      </c>
      <c r="H14" s="48" t="s">
        <v>72</v>
      </c>
      <c r="I14" s="107" t="s">
        <v>43</v>
      </c>
      <c r="J14" s="108" t="s">
        <v>33</v>
      </c>
      <c r="K14" s="108" t="s">
        <v>73</v>
      </c>
      <c r="L14" s="48"/>
    </row>
    <row r="15" ht="150" customHeight="1" spans="1:12">
      <c r="A15" s="49" t="s">
        <v>74</v>
      </c>
      <c r="B15" s="50" t="s">
        <v>75</v>
      </c>
      <c r="C15" s="51" t="s">
        <v>76</v>
      </c>
      <c r="D15" s="52">
        <f>SUM(E15:E20)</f>
        <v>86.3</v>
      </c>
      <c r="E15" s="53">
        <v>20.7</v>
      </c>
      <c r="F15" s="54" t="s">
        <v>71</v>
      </c>
      <c r="G15" s="43" t="s">
        <v>77</v>
      </c>
      <c r="H15" s="22" t="s">
        <v>78</v>
      </c>
      <c r="I15" s="22" t="s">
        <v>79</v>
      </c>
      <c r="J15" s="109" t="s">
        <v>80</v>
      </c>
      <c r="K15" s="96" t="s">
        <v>81</v>
      </c>
      <c r="L15" s="110"/>
    </row>
    <row r="16" ht="127" customHeight="1" spans="1:12">
      <c r="A16" s="55" t="s">
        <v>82</v>
      </c>
      <c r="B16" s="50"/>
      <c r="C16" s="56" t="s">
        <v>83</v>
      </c>
      <c r="D16" s="52"/>
      <c r="E16" s="29">
        <v>21.9</v>
      </c>
      <c r="F16" s="54"/>
      <c r="G16" s="42" t="s">
        <v>84</v>
      </c>
      <c r="H16" s="37"/>
      <c r="I16" s="37"/>
      <c r="J16" s="100"/>
      <c r="K16" s="99" t="s">
        <v>85</v>
      </c>
      <c r="L16" s="101"/>
    </row>
    <row r="17" ht="87" customHeight="1" spans="1:12">
      <c r="A17" s="55" t="s">
        <v>86</v>
      </c>
      <c r="B17" s="50"/>
      <c r="C17" s="56" t="s">
        <v>87</v>
      </c>
      <c r="D17" s="52"/>
      <c r="E17" s="29">
        <v>26.6</v>
      </c>
      <c r="F17" s="54"/>
      <c r="G17" s="42" t="s">
        <v>77</v>
      </c>
      <c r="H17" s="37"/>
      <c r="I17" s="37"/>
      <c r="J17" s="100"/>
      <c r="K17" s="99" t="s">
        <v>88</v>
      </c>
      <c r="L17" s="101"/>
    </row>
    <row r="18" ht="132" customHeight="1" spans="1:12">
      <c r="A18" s="55" t="s">
        <v>89</v>
      </c>
      <c r="B18" s="50"/>
      <c r="C18" s="56" t="s">
        <v>90</v>
      </c>
      <c r="D18" s="52"/>
      <c r="E18" s="29">
        <v>17.1</v>
      </c>
      <c r="F18" s="54"/>
      <c r="G18" s="42" t="s">
        <v>77</v>
      </c>
      <c r="H18" s="37"/>
      <c r="I18" s="37"/>
      <c r="J18" s="100"/>
      <c r="K18" s="99" t="s">
        <v>91</v>
      </c>
      <c r="L18" s="101"/>
    </row>
    <row r="19" ht="93" customHeight="1" spans="1:12">
      <c r="A19" s="57" t="s">
        <v>92</v>
      </c>
      <c r="B19" s="50"/>
      <c r="C19" s="18" t="s">
        <v>93</v>
      </c>
      <c r="D19" s="52"/>
      <c r="E19" s="58">
        <v>0</v>
      </c>
      <c r="F19" s="54"/>
      <c r="G19" s="42" t="s">
        <v>94</v>
      </c>
      <c r="H19" s="37"/>
      <c r="I19" s="37"/>
      <c r="J19" s="100"/>
      <c r="K19" s="99" t="s">
        <v>95</v>
      </c>
      <c r="L19" s="101"/>
    </row>
    <row r="20" ht="28" customHeight="1" spans="1:12">
      <c r="A20" s="57" t="s">
        <v>92</v>
      </c>
      <c r="B20" s="59"/>
      <c r="C20" s="60" t="s">
        <v>96</v>
      </c>
      <c r="D20" s="61"/>
      <c r="E20" s="58">
        <v>0</v>
      </c>
      <c r="F20" s="20"/>
      <c r="G20" s="42" t="s">
        <v>94</v>
      </c>
      <c r="H20" s="37"/>
      <c r="I20" s="37"/>
      <c r="J20" s="100"/>
      <c r="K20" s="100"/>
      <c r="L20" s="101"/>
    </row>
    <row r="21" s="3" customFormat="1" ht="57" customHeight="1" spans="1:243">
      <c r="A21" s="55" t="s">
        <v>97</v>
      </c>
      <c r="B21" s="62" t="s">
        <v>98</v>
      </c>
      <c r="C21" s="18" t="s">
        <v>99</v>
      </c>
      <c r="D21" s="63"/>
      <c r="E21" s="64">
        <v>103</v>
      </c>
      <c r="F21" s="62" t="s">
        <v>71</v>
      </c>
      <c r="G21" s="42" t="s">
        <v>100</v>
      </c>
      <c r="H21" s="37" t="s">
        <v>78</v>
      </c>
      <c r="I21" s="37" t="s">
        <v>79</v>
      </c>
      <c r="J21" s="100" t="s">
        <v>101</v>
      </c>
      <c r="K21" s="99" t="s">
        <v>102</v>
      </c>
      <c r="L21" s="111"/>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row>
    <row r="22" s="3" customFormat="1" ht="27" customHeight="1" spans="1:12">
      <c r="A22" s="12" t="s">
        <v>103</v>
      </c>
      <c r="B22" s="13"/>
      <c r="C22" s="13"/>
      <c r="D22" s="13"/>
      <c r="E22" s="13"/>
      <c r="F22" s="13"/>
      <c r="G22" s="14"/>
      <c r="H22" s="13"/>
      <c r="I22" s="13"/>
      <c r="J22" s="13"/>
      <c r="K22" s="13"/>
      <c r="L22" s="94"/>
    </row>
    <row r="23" s="3" customFormat="1" ht="33" customHeight="1" spans="1:12">
      <c r="A23" s="65" t="s">
        <v>104</v>
      </c>
      <c r="B23" s="66" t="s">
        <v>105</v>
      </c>
      <c r="C23" s="67" t="s">
        <v>106</v>
      </c>
      <c r="D23" s="66">
        <f>E23+E24</f>
        <v>18.1</v>
      </c>
      <c r="E23" s="67">
        <v>16.2</v>
      </c>
      <c r="F23" s="67"/>
      <c r="G23" s="67" t="s">
        <v>26</v>
      </c>
      <c r="H23" s="67" t="s">
        <v>107</v>
      </c>
      <c r="I23" s="67" t="s">
        <v>19</v>
      </c>
      <c r="J23" s="112" t="s">
        <v>108</v>
      </c>
      <c r="K23" s="112" t="s">
        <v>109</v>
      </c>
      <c r="L23" s="110"/>
    </row>
    <row r="24" s="2" customFormat="1" ht="25" customHeight="1" spans="1:243">
      <c r="A24" s="68">
        <v>250103001</v>
      </c>
      <c r="B24" s="69"/>
      <c r="C24" s="70" t="s">
        <v>110</v>
      </c>
      <c r="D24" s="69"/>
      <c r="E24" s="70">
        <v>1.9</v>
      </c>
      <c r="F24" s="70"/>
      <c r="G24" s="70" t="s">
        <v>111</v>
      </c>
      <c r="H24" s="70" t="s">
        <v>107</v>
      </c>
      <c r="I24" s="70" t="s">
        <v>19</v>
      </c>
      <c r="J24" s="113" t="s">
        <v>112</v>
      </c>
      <c r="K24" s="105" t="s">
        <v>113</v>
      </c>
      <c r="L24" s="114"/>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98"/>
      <c r="CL24" s="98"/>
      <c r="CM24" s="98"/>
      <c r="CN24" s="98"/>
      <c r="CO24" s="98"/>
      <c r="CP24" s="98"/>
      <c r="CQ24" s="98"/>
      <c r="CR24" s="98"/>
      <c r="CS24" s="98"/>
      <c r="CT24" s="98"/>
      <c r="CU24" s="98"/>
      <c r="CV24" s="98"/>
      <c r="CW24" s="98"/>
      <c r="CX24" s="98"/>
      <c r="CY24" s="98"/>
      <c r="CZ24" s="98"/>
      <c r="DA24" s="98"/>
      <c r="DB24" s="98"/>
      <c r="DC24" s="98"/>
      <c r="DD24" s="98"/>
      <c r="DE24" s="98"/>
      <c r="DF24" s="98"/>
      <c r="DG24" s="98"/>
      <c r="DH24" s="98"/>
      <c r="DI24" s="98"/>
      <c r="DJ24" s="98"/>
      <c r="DK24" s="98"/>
      <c r="DL24" s="98"/>
      <c r="DM24" s="98"/>
      <c r="DN24" s="98"/>
      <c r="DO24" s="98"/>
      <c r="DP24" s="98"/>
      <c r="DQ24" s="98"/>
      <c r="DR24" s="98"/>
      <c r="DS24" s="98"/>
      <c r="DT24" s="98"/>
      <c r="DU24" s="98"/>
      <c r="DV24" s="98"/>
      <c r="DW24" s="98"/>
      <c r="DX24" s="98"/>
      <c r="DY24" s="98"/>
      <c r="DZ24" s="98"/>
      <c r="EA24" s="98"/>
      <c r="EB24" s="98"/>
      <c r="EC24" s="98"/>
      <c r="ED24" s="98"/>
      <c r="EE24" s="98"/>
      <c r="EF24" s="98"/>
      <c r="EG24" s="98"/>
      <c r="EH24" s="98"/>
      <c r="EI24" s="98"/>
      <c r="EJ24" s="98"/>
      <c r="EK24" s="98"/>
      <c r="EL24" s="98"/>
      <c r="EM24" s="98"/>
      <c r="EN24" s="98"/>
      <c r="EO24" s="98"/>
      <c r="EP24" s="98"/>
      <c r="EQ24" s="98"/>
      <c r="ER24" s="98"/>
      <c r="ES24" s="98"/>
      <c r="ET24" s="98"/>
      <c r="EU24" s="98"/>
      <c r="EV24" s="98"/>
      <c r="EW24" s="98"/>
      <c r="EX24" s="98"/>
      <c r="EY24" s="98"/>
      <c r="EZ24" s="98"/>
      <c r="FA24" s="98"/>
      <c r="FB24" s="98"/>
      <c r="FC24" s="98"/>
      <c r="FD24" s="98"/>
      <c r="FE24" s="98"/>
      <c r="FF24" s="98"/>
      <c r="FG24" s="98"/>
      <c r="FH24" s="98"/>
      <c r="FI24" s="98"/>
      <c r="FJ24" s="98"/>
      <c r="FK24" s="98"/>
      <c r="FL24" s="98"/>
      <c r="FM24" s="98"/>
      <c r="FN24" s="98"/>
      <c r="FO24" s="98"/>
      <c r="FP24" s="98"/>
      <c r="FQ24" s="98"/>
      <c r="FR24" s="98"/>
      <c r="FS24" s="98"/>
      <c r="FT24" s="98"/>
      <c r="FU24" s="98"/>
      <c r="FV24" s="98"/>
      <c r="FW24" s="98"/>
      <c r="FX24" s="98"/>
      <c r="FY24" s="98"/>
      <c r="FZ24" s="98"/>
      <c r="GA24" s="98"/>
      <c r="GB24" s="98"/>
      <c r="GC24" s="98"/>
      <c r="GD24" s="98"/>
      <c r="GE24" s="98"/>
      <c r="GF24" s="98"/>
      <c r="GG24" s="98"/>
      <c r="GH24" s="98"/>
      <c r="GI24" s="98"/>
      <c r="GJ24" s="98"/>
      <c r="GK24" s="98"/>
      <c r="GL24" s="98"/>
      <c r="GM24" s="98"/>
      <c r="GN24" s="98"/>
      <c r="GO24" s="98"/>
      <c r="GP24" s="98"/>
      <c r="GQ24" s="98"/>
      <c r="GR24" s="98"/>
      <c r="GS24" s="98"/>
      <c r="GT24" s="98"/>
      <c r="GU24" s="98"/>
      <c r="GV24" s="98"/>
      <c r="GW24" s="98"/>
      <c r="GX24" s="98"/>
      <c r="GY24" s="98"/>
      <c r="GZ24" s="98"/>
      <c r="HA24" s="98"/>
      <c r="HB24" s="98"/>
      <c r="HC24" s="98"/>
      <c r="HD24" s="98"/>
      <c r="HE24" s="98"/>
      <c r="HF24" s="98"/>
      <c r="HG24" s="98"/>
      <c r="HH24" s="98"/>
      <c r="HI24" s="98"/>
      <c r="HJ24" s="98"/>
      <c r="HK24" s="98"/>
      <c r="HL24" s="98"/>
      <c r="HM24" s="98"/>
      <c r="HN24" s="98"/>
      <c r="HO24" s="98"/>
      <c r="HP24" s="98"/>
      <c r="HQ24" s="98"/>
      <c r="HR24" s="98"/>
      <c r="HS24" s="98"/>
      <c r="HT24" s="98"/>
      <c r="HU24" s="98"/>
      <c r="HV24" s="98"/>
      <c r="HW24" s="98"/>
      <c r="HX24" s="98"/>
      <c r="HY24" s="98"/>
      <c r="HZ24" s="98"/>
      <c r="IA24" s="98"/>
      <c r="IB24" s="98"/>
      <c r="IC24" s="98"/>
      <c r="ID24" s="98"/>
      <c r="IE24" s="98"/>
      <c r="IF24" s="98"/>
      <c r="IG24" s="98"/>
      <c r="IH24" s="98"/>
      <c r="II24" s="98"/>
    </row>
    <row r="25" s="2" customFormat="1" customHeight="1" spans="1:243">
      <c r="A25" s="71">
        <v>250403032</v>
      </c>
      <c r="B25" s="72" t="s">
        <v>114</v>
      </c>
      <c r="C25" s="73" t="s">
        <v>115</v>
      </c>
      <c r="D25" s="72">
        <f>E25+E26+E27</f>
        <v>137.9</v>
      </c>
      <c r="E25" s="73">
        <v>43.7</v>
      </c>
      <c r="F25" s="73"/>
      <c r="G25" s="72" t="s">
        <v>26</v>
      </c>
      <c r="H25" s="72" t="s">
        <v>107</v>
      </c>
      <c r="I25" s="72" t="s">
        <v>19</v>
      </c>
      <c r="J25" s="115" t="s">
        <v>33</v>
      </c>
      <c r="K25" s="116" t="s">
        <v>116</v>
      </c>
      <c r="L25" s="117"/>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row>
    <row r="26" s="2" customFormat="1" customHeight="1" spans="1:243">
      <c r="A26" s="65" t="s">
        <v>117</v>
      </c>
      <c r="B26" s="72"/>
      <c r="C26" s="67" t="s">
        <v>118</v>
      </c>
      <c r="D26" s="72"/>
      <c r="E26" s="67">
        <v>47.1</v>
      </c>
      <c r="F26" s="67"/>
      <c r="G26" s="72"/>
      <c r="H26" s="72"/>
      <c r="I26" s="72"/>
      <c r="J26" s="115"/>
      <c r="K26" s="112" t="s">
        <v>119</v>
      </c>
      <c r="L26" s="103"/>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row>
    <row r="27" s="2" customFormat="1" customHeight="1" spans="1:243">
      <c r="A27" s="65" t="s">
        <v>117</v>
      </c>
      <c r="B27" s="73"/>
      <c r="C27" s="67" t="s">
        <v>120</v>
      </c>
      <c r="D27" s="73"/>
      <c r="E27" s="67">
        <v>47.1</v>
      </c>
      <c r="F27" s="67"/>
      <c r="G27" s="73"/>
      <c r="H27" s="73"/>
      <c r="I27" s="73"/>
      <c r="J27" s="116"/>
      <c r="K27" s="112" t="s">
        <v>121</v>
      </c>
      <c r="L27" s="103"/>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row>
    <row r="28" s="2" customFormat="1" ht="24" customHeight="1" spans="1:243">
      <c r="A28" s="65" t="s">
        <v>122</v>
      </c>
      <c r="B28" s="67" t="s">
        <v>123</v>
      </c>
      <c r="C28" s="67" t="s">
        <v>124</v>
      </c>
      <c r="D28" s="67"/>
      <c r="E28" s="67">
        <v>124</v>
      </c>
      <c r="F28" s="67"/>
      <c r="G28" s="67" t="s">
        <v>26</v>
      </c>
      <c r="H28" s="67" t="s">
        <v>107</v>
      </c>
      <c r="I28" s="67" t="s">
        <v>19</v>
      </c>
      <c r="J28" s="112" t="s">
        <v>33</v>
      </c>
      <c r="K28" s="112" t="s">
        <v>125</v>
      </c>
      <c r="L28" s="103"/>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row>
    <row r="29" s="2" customFormat="1" ht="24" customHeight="1" spans="1:243">
      <c r="A29" s="65">
        <v>250104014</v>
      </c>
      <c r="B29" s="67" t="s">
        <v>126</v>
      </c>
      <c r="C29" s="67" t="s">
        <v>126</v>
      </c>
      <c r="D29" s="67"/>
      <c r="E29" s="67">
        <v>14.3</v>
      </c>
      <c r="F29" s="67"/>
      <c r="G29" s="67" t="s">
        <v>127</v>
      </c>
      <c r="H29" s="67" t="s">
        <v>128</v>
      </c>
      <c r="I29" s="67" t="s">
        <v>19</v>
      </c>
      <c r="J29" s="112" t="s">
        <v>33</v>
      </c>
      <c r="K29" s="112" t="s">
        <v>129</v>
      </c>
      <c r="L29" s="17"/>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98"/>
      <c r="BV29" s="98"/>
      <c r="BW29" s="98"/>
      <c r="BX29" s="98"/>
      <c r="BY29" s="98"/>
      <c r="BZ29" s="98"/>
      <c r="CA29" s="98"/>
      <c r="CB29" s="98"/>
      <c r="CC29" s="98"/>
      <c r="CD29" s="98"/>
      <c r="CE29" s="98"/>
      <c r="CF29" s="98"/>
      <c r="CG29" s="98"/>
      <c r="CH29" s="98"/>
      <c r="CI29" s="98"/>
      <c r="CJ29" s="98"/>
      <c r="CK29" s="98"/>
      <c r="CL29" s="98"/>
      <c r="CM29" s="98"/>
      <c r="CN29" s="98"/>
      <c r="CO29" s="98"/>
      <c r="CP29" s="98"/>
      <c r="CQ29" s="98"/>
      <c r="CR29" s="98"/>
      <c r="CS29" s="98"/>
      <c r="CT29" s="98"/>
      <c r="CU29" s="98"/>
      <c r="CV29" s="98"/>
      <c r="CW29" s="98"/>
      <c r="CX29" s="98"/>
      <c r="CY29" s="98"/>
      <c r="CZ29" s="98"/>
      <c r="DA29" s="98"/>
      <c r="DB29" s="98"/>
      <c r="DC29" s="98"/>
      <c r="DD29" s="98"/>
      <c r="DE29" s="98"/>
      <c r="DF29" s="98"/>
      <c r="DG29" s="98"/>
      <c r="DH29" s="98"/>
      <c r="DI29" s="98"/>
      <c r="DJ29" s="98"/>
      <c r="DK29" s="98"/>
      <c r="DL29" s="98"/>
      <c r="DM29" s="98"/>
      <c r="DN29" s="98"/>
      <c r="DO29" s="98"/>
      <c r="DP29" s="98"/>
      <c r="DQ29" s="98"/>
      <c r="DR29" s="98"/>
      <c r="DS29" s="98"/>
      <c r="DT29" s="98"/>
      <c r="DU29" s="98"/>
      <c r="DV29" s="98"/>
      <c r="DW29" s="98"/>
      <c r="DX29" s="98"/>
      <c r="DY29" s="98"/>
      <c r="DZ29" s="98"/>
      <c r="EA29" s="98"/>
      <c r="EB29" s="98"/>
      <c r="EC29" s="98"/>
      <c r="ED29" s="98"/>
      <c r="EE29" s="98"/>
      <c r="EF29" s="98"/>
      <c r="EG29" s="98"/>
      <c r="EH29" s="98"/>
      <c r="EI29" s="98"/>
      <c r="EJ29" s="98"/>
      <c r="EK29" s="98"/>
      <c r="EL29" s="98"/>
      <c r="EM29" s="98"/>
      <c r="EN29" s="98"/>
      <c r="EO29" s="98"/>
      <c r="EP29" s="98"/>
      <c r="EQ29" s="98"/>
      <c r="ER29" s="98"/>
      <c r="ES29" s="98"/>
      <c r="ET29" s="98"/>
      <c r="EU29" s="98"/>
      <c r="EV29" s="98"/>
      <c r="EW29" s="98"/>
      <c r="EX29" s="98"/>
      <c r="EY29" s="98"/>
      <c r="EZ29" s="98"/>
      <c r="FA29" s="98"/>
      <c r="FB29" s="98"/>
      <c r="FC29" s="98"/>
      <c r="FD29" s="98"/>
      <c r="FE29" s="98"/>
      <c r="FF29" s="98"/>
      <c r="FG29" s="98"/>
      <c r="FH29" s="98"/>
      <c r="FI29" s="98"/>
      <c r="FJ29" s="98"/>
      <c r="FK29" s="98"/>
      <c r="FL29" s="98"/>
      <c r="FM29" s="98"/>
      <c r="FN29" s="98"/>
      <c r="FO29" s="98"/>
      <c r="FP29" s="98"/>
      <c r="FQ29" s="98"/>
      <c r="FR29" s="98"/>
      <c r="FS29" s="98"/>
      <c r="FT29" s="98"/>
      <c r="FU29" s="98"/>
      <c r="FV29" s="98"/>
      <c r="FW29" s="98"/>
      <c r="FX29" s="98"/>
      <c r="FY29" s="98"/>
      <c r="FZ29" s="98"/>
      <c r="GA29" s="98"/>
      <c r="GB29" s="98"/>
      <c r="GC29" s="98"/>
      <c r="GD29" s="98"/>
      <c r="GE29" s="98"/>
      <c r="GF29" s="98"/>
      <c r="GG29" s="98"/>
      <c r="GH29" s="98"/>
      <c r="GI29" s="98"/>
      <c r="GJ29" s="98"/>
      <c r="GK29" s="98"/>
      <c r="GL29" s="98"/>
      <c r="GM29" s="98"/>
      <c r="GN29" s="98"/>
      <c r="GO29" s="98"/>
      <c r="GP29" s="98"/>
      <c r="GQ29" s="98"/>
      <c r="GR29" s="98"/>
      <c r="GS29" s="98"/>
      <c r="GT29" s="98"/>
      <c r="GU29" s="98"/>
      <c r="GV29" s="98"/>
      <c r="GW29" s="98"/>
      <c r="GX29" s="98"/>
      <c r="GY29" s="98"/>
      <c r="GZ29" s="98"/>
      <c r="HA29" s="98"/>
      <c r="HB29" s="98"/>
      <c r="HC29" s="98"/>
      <c r="HD29" s="98"/>
      <c r="HE29" s="98"/>
      <c r="HF29" s="98"/>
      <c r="HG29" s="98"/>
      <c r="HH29" s="98"/>
      <c r="HI29" s="98"/>
      <c r="HJ29" s="98"/>
      <c r="HK29" s="98"/>
      <c r="HL29" s="98"/>
      <c r="HM29" s="98"/>
      <c r="HN29" s="98"/>
      <c r="HO29" s="98"/>
      <c r="HP29" s="98"/>
      <c r="HQ29" s="98"/>
      <c r="HR29" s="98"/>
      <c r="HS29" s="98"/>
      <c r="HT29" s="98"/>
      <c r="HU29" s="98"/>
      <c r="HV29" s="98"/>
      <c r="HW29" s="98"/>
      <c r="HX29" s="98"/>
      <c r="HY29" s="98"/>
      <c r="HZ29" s="98"/>
      <c r="IA29" s="98"/>
      <c r="IB29" s="98"/>
      <c r="IC29" s="98"/>
      <c r="ID29" s="98"/>
      <c r="IE29" s="98"/>
      <c r="IF29" s="98"/>
      <c r="IG29" s="98"/>
      <c r="IH29" s="98"/>
      <c r="II29" s="98"/>
    </row>
    <row r="30" s="2" customFormat="1" ht="34" customHeight="1" spans="1:243">
      <c r="A30" s="65" t="s">
        <v>130</v>
      </c>
      <c r="B30" s="66" t="s">
        <v>131</v>
      </c>
      <c r="C30" s="67" t="s">
        <v>132</v>
      </c>
      <c r="D30" s="66" t="s">
        <v>133</v>
      </c>
      <c r="E30" s="67">
        <v>8.6</v>
      </c>
      <c r="F30" s="66"/>
      <c r="G30" s="67" t="s">
        <v>134</v>
      </c>
      <c r="H30" s="67" t="s">
        <v>135</v>
      </c>
      <c r="I30" s="67" t="s">
        <v>19</v>
      </c>
      <c r="J30" s="112" t="s">
        <v>112</v>
      </c>
      <c r="K30" s="112" t="s">
        <v>136</v>
      </c>
      <c r="L30" s="1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8"/>
      <c r="BR30" s="98"/>
      <c r="BS30" s="98"/>
      <c r="BT30" s="98"/>
      <c r="BU30" s="98"/>
      <c r="BV30" s="98"/>
      <c r="BW30" s="98"/>
      <c r="BX30" s="98"/>
      <c r="BY30" s="98"/>
      <c r="BZ30" s="98"/>
      <c r="CA30" s="98"/>
      <c r="CB30" s="98"/>
      <c r="CC30" s="98"/>
      <c r="CD30" s="98"/>
      <c r="CE30" s="98"/>
      <c r="CF30" s="98"/>
      <c r="CG30" s="98"/>
      <c r="CH30" s="98"/>
      <c r="CI30" s="98"/>
      <c r="CJ30" s="98"/>
      <c r="CK30" s="98"/>
      <c r="CL30" s="98"/>
      <c r="CM30" s="98"/>
      <c r="CN30" s="98"/>
      <c r="CO30" s="98"/>
      <c r="CP30" s="98"/>
      <c r="CQ30" s="98"/>
      <c r="CR30" s="98"/>
      <c r="CS30" s="98"/>
      <c r="CT30" s="98"/>
      <c r="CU30" s="98"/>
      <c r="CV30" s="98"/>
      <c r="CW30" s="98"/>
      <c r="CX30" s="98"/>
      <c r="CY30" s="98"/>
      <c r="CZ30" s="98"/>
      <c r="DA30" s="98"/>
      <c r="DB30" s="98"/>
      <c r="DC30" s="98"/>
      <c r="DD30" s="98"/>
      <c r="DE30" s="98"/>
      <c r="DF30" s="98"/>
      <c r="DG30" s="98"/>
      <c r="DH30" s="98"/>
      <c r="DI30" s="98"/>
      <c r="DJ30" s="98"/>
      <c r="DK30" s="98"/>
      <c r="DL30" s="98"/>
      <c r="DM30" s="98"/>
      <c r="DN30" s="98"/>
      <c r="DO30" s="98"/>
      <c r="DP30" s="98"/>
      <c r="DQ30" s="98"/>
      <c r="DR30" s="98"/>
      <c r="DS30" s="98"/>
      <c r="DT30" s="98"/>
      <c r="DU30" s="98"/>
      <c r="DV30" s="98"/>
      <c r="DW30" s="98"/>
      <c r="DX30" s="98"/>
      <c r="DY30" s="98"/>
      <c r="DZ30" s="98"/>
      <c r="EA30" s="98"/>
      <c r="EB30" s="98"/>
      <c r="EC30" s="98"/>
      <c r="ED30" s="98"/>
      <c r="EE30" s="98"/>
      <c r="EF30" s="98"/>
      <c r="EG30" s="98"/>
      <c r="EH30" s="98"/>
      <c r="EI30" s="98"/>
      <c r="EJ30" s="98"/>
      <c r="EK30" s="98"/>
      <c r="EL30" s="98"/>
      <c r="EM30" s="98"/>
      <c r="EN30" s="98"/>
      <c r="EO30" s="98"/>
      <c r="EP30" s="98"/>
      <c r="EQ30" s="98"/>
      <c r="ER30" s="98"/>
      <c r="ES30" s="98"/>
      <c r="ET30" s="98"/>
      <c r="EU30" s="98"/>
      <c r="EV30" s="98"/>
      <c r="EW30" s="98"/>
      <c r="EX30" s="98"/>
      <c r="EY30" s="98"/>
      <c r="EZ30" s="98"/>
      <c r="FA30" s="98"/>
      <c r="FB30" s="98"/>
      <c r="FC30" s="98"/>
      <c r="FD30" s="98"/>
      <c r="FE30" s="98"/>
      <c r="FF30" s="98"/>
      <c r="FG30" s="98"/>
      <c r="FH30" s="98"/>
      <c r="FI30" s="98"/>
      <c r="FJ30" s="98"/>
      <c r="FK30" s="98"/>
      <c r="FL30" s="98"/>
      <c r="FM30" s="98"/>
      <c r="FN30" s="98"/>
      <c r="FO30" s="98"/>
      <c r="FP30" s="98"/>
      <c r="FQ30" s="98"/>
      <c r="FR30" s="98"/>
      <c r="FS30" s="98"/>
      <c r="FT30" s="98"/>
      <c r="FU30" s="98"/>
      <c r="FV30" s="98"/>
      <c r="FW30" s="98"/>
      <c r="FX30" s="98"/>
      <c r="FY30" s="98"/>
      <c r="FZ30" s="98"/>
      <c r="GA30" s="98"/>
      <c r="GB30" s="98"/>
      <c r="GC30" s="98"/>
      <c r="GD30" s="98"/>
      <c r="GE30" s="98"/>
      <c r="GF30" s="98"/>
      <c r="GG30" s="98"/>
      <c r="GH30" s="98"/>
      <c r="GI30" s="98"/>
      <c r="GJ30" s="98"/>
      <c r="GK30" s="98"/>
      <c r="GL30" s="98"/>
      <c r="GM30" s="98"/>
      <c r="GN30" s="98"/>
      <c r="GO30" s="98"/>
      <c r="GP30" s="98"/>
      <c r="GQ30" s="98"/>
      <c r="GR30" s="98"/>
      <c r="GS30" s="98"/>
      <c r="GT30" s="98"/>
      <c r="GU30" s="98"/>
      <c r="GV30" s="98"/>
      <c r="GW30" s="98"/>
      <c r="GX30" s="98"/>
      <c r="GY30" s="98"/>
      <c r="GZ30" s="98"/>
      <c r="HA30" s="98"/>
      <c r="HB30" s="98"/>
      <c r="HC30" s="98"/>
      <c r="HD30" s="98"/>
      <c r="HE30" s="98"/>
      <c r="HF30" s="98"/>
      <c r="HG30" s="98"/>
      <c r="HH30" s="98"/>
      <c r="HI30" s="98"/>
      <c r="HJ30" s="98"/>
      <c r="HK30" s="98"/>
      <c r="HL30" s="98"/>
      <c r="HM30" s="98"/>
      <c r="HN30" s="98"/>
      <c r="HO30" s="98"/>
      <c r="HP30" s="98"/>
      <c r="HQ30" s="98"/>
      <c r="HR30" s="98"/>
      <c r="HS30" s="98"/>
      <c r="HT30" s="98"/>
      <c r="HU30" s="98"/>
      <c r="HV30" s="98"/>
      <c r="HW30" s="98"/>
      <c r="HX30" s="98"/>
      <c r="HY30" s="98"/>
      <c r="HZ30" s="98"/>
      <c r="IA30" s="98"/>
      <c r="IB30" s="98"/>
      <c r="IC30" s="98"/>
      <c r="ID30" s="98"/>
      <c r="IE30" s="98"/>
      <c r="IF30" s="98"/>
      <c r="IG30" s="98"/>
      <c r="IH30" s="98"/>
      <c r="II30" s="98"/>
    </row>
    <row r="31" s="3" customFormat="1" ht="194" customHeight="1" spans="1:12">
      <c r="A31" s="65">
        <v>250102001</v>
      </c>
      <c r="B31" s="73"/>
      <c r="C31" s="67" t="s">
        <v>137</v>
      </c>
      <c r="D31" s="72"/>
      <c r="E31" s="67">
        <f>23*0.95</f>
        <v>21.85</v>
      </c>
      <c r="F31" s="73"/>
      <c r="G31" s="67" t="s">
        <v>138</v>
      </c>
      <c r="H31" s="67" t="s">
        <v>135</v>
      </c>
      <c r="I31" s="67" t="s">
        <v>19</v>
      </c>
      <c r="J31" s="112" t="s">
        <v>139</v>
      </c>
      <c r="K31" s="112" t="s">
        <v>140</v>
      </c>
      <c r="L31" s="118"/>
    </row>
    <row r="32" s="3" customFormat="1" ht="25" customHeight="1" spans="1:12">
      <c r="A32" s="65" t="s">
        <v>141</v>
      </c>
      <c r="B32" s="67" t="s">
        <v>142</v>
      </c>
      <c r="C32" s="67" t="s">
        <v>142</v>
      </c>
      <c r="D32" s="67">
        <v>6.7</v>
      </c>
      <c r="E32" s="67">
        <v>6.7</v>
      </c>
      <c r="F32" s="67"/>
      <c r="G32" s="67" t="s">
        <v>26</v>
      </c>
      <c r="H32" s="67" t="s">
        <v>135</v>
      </c>
      <c r="I32" s="67" t="s">
        <v>19</v>
      </c>
      <c r="J32" s="112" t="s">
        <v>108</v>
      </c>
      <c r="K32" s="112" t="s">
        <v>143</v>
      </c>
      <c r="L32" s="18"/>
    </row>
    <row r="33" s="3" customFormat="1" ht="25" customHeight="1" spans="1:12">
      <c r="A33" s="12" t="s">
        <v>144</v>
      </c>
      <c r="B33" s="13"/>
      <c r="C33" s="13"/>
      <c r="D33" s="13"/>
      <c r="E33" s="13"/>
      <c r="F33" s="13"/>
      <c r="G33" s="14"/>
      <c r="H33" s="13"/>
      <c r="I33" s="13"/>
      <c r="J33" s="13"/>
      <c r="K33" s="13"/>
      <c r="L33" s="94"/>
    </row>
    <row r="34" ht="36" customHeight="1" spans="1:12">
      <c r="A34" s="74" t="s">
        <v>145</v>
      </c>
      <c r="B34" s="75" t="s">
        <v>146</v>
      </c>
      <c r="C34" s="76" t="s">
        <v>147</v>
      </c>
      <c r="D34" s="52">
        <f>42.2*0.8</f>
        <v>33.76</v>
      </c>
      <c r="E34" s="77">
        <v>6.7</v>
      </c>
      <c r="F34" s="78"/>
      <c r="G34" s="43" t="s">
        <v>148</v>
      </c>
      <c r="H34" s="75" t="s">
        <v>149</v>
      </c>
      <c r="I34" s="119" t="s">
        <v>150</v>
      </c>
      <c r="J34" s="120" t="s">
        <v>151</v>
      </c>
      <c r="K34" s="121" t="s">
        <v>152</v>
      </c>
      <c r="L34" s="43"/>
    </row>
    <row r="35" ht="48" customHeight="1" spans="1:12">
      <c r="A35" s="79" t="s">
        <v>153</v>
      </c>
      <c r="B35" s="75"/>
      <c r="C35" s="80" t="s">
        <v>154</v>
      </c>
      <c r="D35" s="52"/>
      <c r="E35" s="29">
        <v>6.7</v>
      </c>
      <c r="F35" s="78"/>
      <c r="G35" s="67" t="s">
        <v>155</v>
      </c>
      <c r="H35" s="75"/>
      <c r="I35" s="119"/>
      <c r="J35" s="120"/>
      <c r="K35" s="122" t="s">
        <v>156</v>
      </c>
      <c r="L35" s="42"/>
    </row>
    <row r="36" ht="36" customHeight="1" spans="1:12">
      <c r="A36" s="57" t="s">
        <v>92</v>
      </c>
      <c r="B36" s="75"/>
      <c r="C36" s="38" t="s">
        <v>157</v>
      </c>
      <c r="D36" s="52"/>
      <c r="E36" s="81" t="s">
        <v>92</v>
      </c>
      <c r="F36" s="78"/>
      <c r="G36" s="80" t="s">
        <v>94</v>
      </c>
      <c r="H36" s="75"/>
      <c r="I36" s="119"/>
      <c r="J36" s="120"/>
      <c r="K36" s="100" t="s">
        <v>158</v>
      </c>
      <c r="L36" s="101"/>
    </row>
    <row r="37" ht="51" customHeight="1" spans="1:12">
      <c r="A37" s="57" t="s">
        <v>92</v>
      </c>
      <c r="B37" s="75"/>
      <c r="C37" s="38" t="s">
        <v>159</v>
      </c>
      <c r="D37" s="52"/>
      <c r="E37" s="81" t="s">
        <v>92</v>
      </c>
      <c r="F37" s="78"/>
      <c r="G37" s="80" t="s">
        <v>94</v>
      </c>
      <c r="H37" s="75"/>
      <c r="I37" s="119"/>
      <c r="J37" s="120"/>
      <c r="K37" s="100" t="s">
        <v>160</v>
      </c>
      <c r="L37" s="101"/>
    </row>
    <row r="38" ht="25" customHeight="1" spans="1:12">
      <c r="A38" s="79" t="s">
        <v>161</v>
      </c>
      <c r="B38" s="75"/>
      <c r="C38" s="56" t="s">
        <v>162</v>
      </c>
      <c r="D38" s="52"/>
      <c r="E38" s="29">
        <v>4.8</v>
      </c>
      <c r="F38" s="78"/>
      <c r="G38" s="67" t="s">
        <v>163</v>
      </c>
      <c r="H38" s="75"/>
      <c r="I38" s="119"/>
      <c r="J38" s="120"/>
      <c r="K38" s="122" t="s">
        <v>164</v>
      </c>
      <c r="L38" s="101"/>
    </row>
    <row r="39" ht="25" customHeight="1" spans="1:12">
      <c r="A39" s="82" t="s">
        <v>165</v>
      </c>
      <c r="B39" s="75"/>
      <c r="C39" s="56" t="s">
        <v>166</v>
      </c>
      <c r="D39" s="52"/>
      <c r="E39" s="29">
        <v>4.8</v>
      </c>
      <c r="F39" s="78"/>
      <c r="G39" s="67" t="s">
        <v>163</v>
      </c>
      <c r="H39" s="75"/>
      <c r="I39" s="119"/>
      <c r="J39" s="120"/>
      <c r="K39" s="122" t="s">
        <v>167</v>
      </c>
      <c r="L39" s="42"/>
    </row>
    <row r="40" ht="36" customHeight="1" spans="1:12">
      <c r="A40" s="57" t="s">
        <v>92</v>
      </c>
      <c r="B40" s="75"/>
      <c r="C40" s="39" t="s">
        <v>168</v>
      </c>
      <c r="D40" s="52"/>
      <c r="E40" s="29"/>
      <c r="F40" s="78"/>
      <c r="G40" s="67" t="s">
        <v>94</v>
      </c>
      <c r="H40" s="75"/>
      <c r="I40" s="119"/>
      <c r="J40" s="120"/>
      <c r="K40" s="122" t="s">
        <v>169</v>
      </c>
      <c r="L40" s="62"/>
    </row>
    <row r="41" ht="46" customHeight="1" spans="1:12">
      <c r="A41" s="79" t="s">
        <v>170</v>
      </c>
      <c r="B41" s="75"/>
      <c r="C41" s="80" t="s">
        <v>171</v>
      </c>
      <c r="D41" s="52"/>
      <c r="E41" s="29">
        <v>4.8</v>
      </c>
      <c r="F41" s="78"/>
      <c r="G41" s="67" t="s">
        <v>172</v>
      </c>
      <c r="H41" s="75"/>
      <c r="I41" s="119"/>
      <c r="J41" s="120"/>
      <c r="K41" s="122" t="s">
        <v>173</v>
      </c>
      <c r="L41" s="42"/>
    </row>
    <row r="42" ht="48" customHeight="1" spans="1:12">
      <c r="A42" s="79" t="s">
        <v>174</v>
      </c>
      <c r="B42" s="75"/>
      <c r="C42" s="80" t="s">
        <v>175</v>
      </c>
      <c r="D42" s="52"/>
      <c r="E42" s="29">
        <v>4.8</v>
      </c>
      <c r="F42" s="78"/>
      <c r="G42" s="67" t="s">
        <v>176</v>
      </c>
      <c r="H42" s="75"/>
      <c r="I42" s="119"/>
      <c r="J42" s="120"/>
      <c r="K42" s="122" t="s">
        <v>177</v>
      </c>
      <c r="L42" s="42"/>
    </row>
    <row r="43" ht="50" customHeight="1" spans="1:12">
      <c r="A43" s="79" t="s">
        <v>178</v>
      </c>
      <c r="B43" s="75"/>
      <c r="C43" s="80" t="s">
        <v>179</v>
      </c>
      <c r="D43" s="52"/>
      <c r="E43" s="29">
        <v>4.8</v>
      </c>
      <c r="F43" s="78"/>
      <c r="G43" s="67" t="s">
        <v>180</v>
      </c>
      <c r="H43" s="75"/>
      <c r="I43" s="119"/>
      <c r="J43" s="120"/>
      <c r="K43" s="122" t="s">
        <v>181</v>
      </c>
      <c r="L43" s="42"/>
    </row>
    <row r="44" ht="47" customHeight="1" spans="1:12">
      <c r="A44" s="79" t="s">
        <v>182</v>
      </c>
      <c r="B44" s="22"/>
      <c r="C44" s="37" t="s">
        <v>183</v>
      </c>
      <c r="D44" s="61"/>
      <c r="E44" s="29">
        <v>4.8</v>
      </c>
      <c r="F44" s="83"/>
      <c r="G44" s="84" t="s">
        <v>184</v>
      </c>
      <c r="H44" s="75"/>
      <c r="I44" s="123"/>
      <c r="J44" s="120"/>
      <c r="K44" s="124" t="s">
        <v>185</v>
      </c>
      <c r="L44" s="42"/>
    </row>
    <row r="45" ht="25" customHeight="1" spans="1:12">
      <c r="A45" s="79" t="s">
        <v>145</v>
      </c>
      <c r="B45" s="85" t="s">
        <v>186</v>
      </c>
      <c r="C45" s="80" t="s">
        <v>147</v>
      </c>
      <c r="D45" s="86">
        <f>SUM(E45:E54)</f>
        <v>37.4</v>
      </c>
      <c r="E45" s="29">
        <v>6.7</v>
      </c>
      <c r="F45" s="87"/>
      <c r="G45" s="42" t="s">
        <v>148</v>
      </c>
      <c r="H45" s="85" t="s">
        <v>149</v>
      </c>
      <c r="I45" s="125" t="s">
        <v>187</v>
      </c>
      <c r="J45" s="126" t="s">
        <v>151</v>
      </c>
      <c r="K45" s="122" t="s">
        <v>152</v>
      </c>
      <c r="L45" s="42"/>
    </row>
    <row r="46" ht="49" customHeight="1" spans="1:12">
      <c r="A46" s="79" t="s">
        <v>153</v>
      </c>
      <c r="B46" s="75"/>
      <c r="C46" s="80" t="s">
        <v>154</v>
      </c>
      <c r="D46" s="52"/>
      <c r="E46" s="29">
        <v>6.7</v>
      </c>
      <c r="F46" s="78"/>
      <c r="G46" s="67" t="s">
        <v>155</v>
      </c>
      <c r="H46" s="75"/>
      <c r="I46" s="119"/>
      <c r="J46" s="120"/>
      <c r="K46" s="122" t="s">
        <v>156</v>
      </c>
      <c r="L46" s="42"/>
    </row>
    <row r="47" ht="39" customHeight="1" spans="1:12">
      <c r="A47" s="57" t="s">
        <v>92</v>
      </c>
      <c r="B47" s="75"/>
      <c r="C47" s="38" t="s">
        <v>157</v>
      </c>
      <c r="D47" s="52"/>
      <c r="E47" s="81" t="s">
        <v>92</v>
      </c>
      <c r="F47" s="78"/>
      <c r="G47" s="80" t="s">
        <v>94</v>
      </c>
      <c r="H47" s="75"/>
      <c r="I47" s="119"/>
      <c r="J47" s="120"/>
      <c r="K47" s="100" t="s">
        <v>158</v>
      </c>
      <c r="L47" s="101"/>
    </row>
    <row r="48" ht="54" customHeight="1" spans="1:12">
      <c r="A48" s="57" t="s">
        <v>92</v>
      </c>
      <c r="B48" s="75"/>
      <c r="C48" s="38" t="s">
        <v>159</v>
      </c>
      <c r="D48" s="52"/>
      <c r="E48" s="81" t="s">
        <v>92</v>
      </c>
      <c r="F48" s="78"/>
      <c r="G48" s="80" t="s">
        <v>94</v>
      </c>
      <c r="H48" s="75"/>
      <c r="I48" s="119"/>
      <c r="J48" s="120"/>
      <c r="K48" s="100" t="s">
        <v>160</v>
      </c>
      <c r="L48" s="101"/>
    </row>
    <row r="49" ht="25" customHeight="1" spans="1:12">
      <c r="A49" s="79" t="s">
        <v>161</v>
      </c>
      <c r="B49" s="75"/>
      <c r="C49" s="56" t="s">
        <v>162</v>
      </c>
      <c r="D49" s="52"/>
      <c r="E49" s="29">
        <v>4.8</v>
      </c>
      <c r="F49" s="78"/>
      <c r="G49" s="67" t="s">
        <v>163</v>
      </c>
      <c r="H49" s="75"/>
      <c r="I49" s="119"/>
      <c r="J49" s="120"/>
      <c r="K49" s="122" t="s">
        <v>164</v>
      </c>
      <c r="L49" s="101"/>
    </row>
    <row r="50" ht="25" customHeight="1" spans="1:12">
      <c r="A50" s="82" t="s">
        <v>165</v>
      </c>
      <c r="B50" s="75"/>
      <c r="C50" s="56" t="s">
        <v>166</v>
      </c>
      <c r="D50" s="52"/>
      <c r="E50" s="29">
        <v>4.8</v>
      </c>
      <c r="F50" s="78"/>
      <c r="G50" s="67" t="s">
        <v>163</v>
      </c>
      <c r="H50" s="75"/>
      <c r="I50" s="119"/>
      <c r="J50" s="120"/>
      <c r="K50" s="122" t="s">
        <v>167</v>
      </c>
      <c r="L50" s="42"/>
    </row>
    <row r="51" ht="36" customHeight="1" spans="1:12">
      <c r="A51" s="57" t="s">
        <v>92</v>
      </c>
      <c r="B51" s="75"/>
      <c r="C51" s="39" t="s">
        <v>168</v>
      </c>
      <c r="D51" s="52"/>
      <c r="E51" s="29"/>
      <c r="F51" s="78"/>
      <c r="G51" s="67" t="s">
        <v>94</v>
      </c>
      <c r="H51" s="75"/>
      <c r="I51" s="119"/>
      <c r="J51" s="120"/>
      <c r="K51" s="122" t="s">
        <v>169</v>
      </c>
      <c r="L51" s="62"/>
    </row>
    <row r="52" ht="45" customHeight="1" spans="1:12">
      <c r="A52" s="79" t="s">
        <v>170</v>
      </c>
      <c r="B52" s="75"/>
      <c r="C52" s="80" t="s">
        <v>171</v>
      </c>
      <c r="D52" s="52"/>
      <c r="E52" s="29">
        <v>4.8</v>
      </c>
      <c r="F52" s="78"/>
      <c r="G52" s="67" t="s">
        <v>172</v>
      </c>
      <c r="H52" s="75"/>
      <c r="I52" s="119"/>
      <c r="J52" s="120"/>
      <c r="K52" s="122" t="s">
        <v>173</v>
      </c>
      <c r="L52" s="42"/>
    </row>
    <row r="53" ht="51" customHeight="1" spans="1:12">
      <c r="A53" s="79" t="s">
        <v>174</v>
      </c>
      <c r="B53" s="75"/>
      <c r="C53" s="80" t="s">
        <v>175</v>
      </c>
      <c r="D53" s="52"/>
      <c r="E53" s="29">
        <v>4.8</v>
      </c>
      <c r="F53" s="78"/>
      <c r="G53" s="67" t="s">
        <v>176</v>
      </c>
      <c r="H53" s="75"/>
      <c r="I53" s="119"/>
      <c r="J53" s="120"/>
      <c r="K53" s="122" t="s">
        <v>177</v>
      </c>
      <c r="L53" s="42"/>
    </row>
    <row r="54" ht="45" customHeight="1" spans="1:12">
      <c r="A54" s="79" t="s">
        <v>178</v>
      </c>
      <c r="B54" s="75"/>
      <c r="C54" s="80" t="s">
        <v>179</v>
      </c>
      <c r="D54" s="52"/>
      <c r="E54" s="29">
        <v>4.8</v>
      </c>
      <c r="F54" s="78"/>
      <c r="G54" s="67" t="s">
        <v>180</v>
      </c>
      <c r="H54" s="75"/>
      <c r="I54" s="119"/>
      <c r="J54" s="120"/>
      <c r="K54" s="122" t="s">
        <v>181</v>
      </c>
      <c r="L54" s="42"/>
    </row>
    <row r="55" ht="69" customHeight="1" spans="1:12">
      <c r="A55" s="79" t="s">
        <v>145</v>
      </c>
      <c r="B55" s="85" t="s">
        <v>188</v>
      </c>
      <c r="C55" s="80" t="s">
        <v>147</v>
      </c>
      <c r="D55" s="86">
        <f>SUM(E55:E63)</f>
        <v>32.6</v>
      </c>
      <c r="E55" s="29">
        <v>6.7</v>
      </c>
      <c r="F55" s="87"/>
      <c r="G55" s="42" t="s">
        <v>148</v>
      </c>
      <c r="H55" s="85" t="s">
        <v>149</v>
      </c>
      <c r="I55" s="125" t="s">
        <v>187</v>
      </c>
      <c r="J55" s="126" t="s">
        <v>151</v>
      </c>
      <c r="K55" s="122" t="s">
        <v>152</v>
      </c>
      <c r="L55" s="42"/>
    </row>
    <row r="56" ht="50" customHeight="1" spans="1:12">
      <c r="A56" s="79" t="s">
        <v>153</v>
      </c>
      <c r="B56" s="75"/>
      <c r="C56" s="80" t="s">
        <v>154</v>
      </c>
      <c r="D56" s="52"/>
      <c r="E56" s="29">
        <v>6.7</v>
      </c>
      <c r="F56" s="78"/>
      <c r="G56" s="67" t="s">
        <v>155</v>
      </c>
      <c r="H56" s="75"/>
      <c r="I56" s="119"/>
      <c r="J56" s="120"/>
      <c r="K56" s="122" t="s">
        <v>156</v>
      </c>
      <c r="L56" s="42"/>
    </row>
    <row r="57" ht="39" customHeight="1" spans="1:12">
      <c r="A57" s="57" t="s">
        <v>92</v>
      </c>
      <c r="B57" s="75"/>
      <c r="C57" s="38" t="s">
        <v>157</v>
      </c>
      <c r="D57" s="52"/>
      <c r="E57" s="81" t="s">
        <v>92</v>
      </c>
      <c r="F57" s="78"/>
      <c r="G57" s="80" t="s">
        <v>94</v>
      </c>
      <c r="H57" s="75"/>
      <c r="I57" s="119"/>
      <c r="J57" s="120"/>
      <c r="K57" s="100" t="s">
        <v>158</v>
      </c>
      <c r="L57" s="101"/>
    </row>
    <row r="58" ht="49" customHeight="1" spans="1:12">
      <c r="A58" s="57" t="s">
        <v>92</v>
      </c>
      <c r="B58" s="75"/>
      <c r="C58" s="38" t="s">
        <v>159</v>
      </c>
      <c r="D58" s="52"/>
      <c r="E58" s="81" t="s">
        <v>92</v>
      </c>
      <c r="F58" s="78"/>
      <c r="G58" s="80" t="s">
        <v>94</v>
      </c>
      <c r="H58" s="75"/>
      <c r="I58" s="119"/>
      <c r="J58" s="120"/>
      <c r="K58" s="100" t="s">
        <v>160</v>
      </c>
      <c r="L58" s="101"/>
    </row>
    <row r="59" ht="25" customHeight="1" spans="1:12">
      <c r="A59" s="79" t="s">
        <v>161</v>
      </c>
      <c r="B59" s="75"/>
      <c r="C59" s="56" t="s">
        <v>162</v>
      </c>
      <c r="D59" s="52"/>
      <c r="E59" s="29">
        <v>4.8</v>
      </c>
      <c r="F59" s="78"/>
      <c r="G59" s="67" t="s">
        <v>163</v>
      </c>
      <c r="H59" s="75"/>
      <c r="I59" s="119"/>
      <c r="J59" s="120"/>
      <c r="K59" s="122" t="s">
        <v>164</v>
      </c>
      <c r="L59" s="101"/>
    </row>
    <row r="60" ht="25" customHeight="1" spans="1:12">
      <c r="A60" s="82" t="s">
        <v>165</v>
      </c>
      <c r="B60" s="75"/>
      <c r="C60" s="56" t="s">
        <v>166</v>
      </c>
      <c r="D60" s="52"/>
      <c r="E60" s="29">
        <v>4.8</v>
      </c>
      <c r="F60" s="78"/>
      <c r="G60" s="67" t="s">
        <v>163</v>
      </c>
      <c r="H60" s="75"/>
      <c r="I60" s="119"/>
      <c r="J60" s="120"/>
      <c r="K60" s="122" t="s">
        <v>167</v>
      </c>
      <c r="L60" s="42"/>
    </row>
    <row r="61" ht="37" customHeight="1" spans="1:12">
      <c r="A61" s="57" t="s">
        <v>92</v>
      </c>
      <c r="B61" s="75"/>
      <c r="C61" s="39" t="s">
        <v>168</v>
      </c>
      <c r="D61" s="52"/>
      <c r="E61" s="29"/>
      <c r="F61" s="78"/>
      <c r="G61" s="67" t="s">
        <v>94</v>
      </c>
      <c r="H61" s="75"/>
      <c r="I61" s="119"/>
      <c r="J61" s="120"/>
      <c r="K61" s="122" t="s">
        <v>169</v>
      </c>
      <c r="L61" s="62"/>
    </row>
    <row r="62" ht="48" customHeight="1" spans="1:12">
      <c r="A62" s="79" t="s">
        <v>170</v>
      </c>
      <c r="B62" s="75"/>
      <c r="C62" s="80" t="s">
        <v>171</v>
      </c>
      <c r="D62" s="52"/>
      <c r="E62" s="29">
        <v>4.8</v>
      </c>
      <c r="F62" s="78"/>
      <c r="G62" s="67" t="s">
        <v>172</v>
      </c>
      <c r="H62" s="75"/>
      <c r="I62" s="119"/>
      <c r="J62" s="120"/>
      <c r="K62" s="122" t="s">
        <v>173</v>
      </c>
      <c r="L62" s="42"/>
    </row>
    <row r="63" ht="49" customHeight="1" spans="1:12">
      <c r="A63" s="79" t="s">
        <v>174</v>
      </c>
      <c r="B63" s="75"/>
      <c r="C63" s="80" t="s">
        <v>175</v>
      </c>
      <c r="D63" s="52"/>
      <c r="E63" s="29">
        <v>4.8</v>
      </c>
      <c r="F63" s="78"/>
      <c r="G63" s="67" t="s">
        <v>176</v>
      </c>
      <c r="H63" s="75"/>
      <c r="I63" s="119"/>
      <c r="J63" s="120"/>
      <c r="K63" s="122" t="s">
        <v>177</v>
      </c>
      <c r="L63" s="42"/>
    </row>
    <row r="64" s="3" customFormat="1" ht="25" customHeight="1" spans="1:247">
      <c r="A64" s="88" t="s">
        <v>189</v>
      </c>
      <c r="B64" s="89" t="s">
        <v>190</v>
      </c>
      <c r="C64" s="90" t="s">
        <v>191</v>
      </c>
      <c r="D64" s="52">
        <f>SUM(E64:E67)</f>
        <v>66.6</v>
      </c>
      <c r="E64" s="29">
        <v>9.5</v>
      </c>
      <c r="F64" s="87"/>
      <c r="G64" s="84" t="s">
        <v>192</v>
      </c>
      <c r="H64" s="85" t="s">
        <v>149</v>
      </c>
      <c r="I64" s="85" t="s">
        <v>193</v>
      </c>
      <c r="J64" s="127" t="s">
        <v>151</v>
      </c>
      <c r="K64" s="122" t="s">
        <v>194</v>
      </c>
      <c r="L64" s="42"/>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row>
    <row r="65" s="3" customFormat="1" ht="36" customHeight="1" spans="1:247">
      <c r="A65" s="79" t="s">
        <v>195</v>
      </c>
      <c r="B65" s="89"/>
      <c r="C65" s="90" t="s">
        <v>196</v>
      </c>
      <c r="D65" s="52"/>
      <c r="E65" s="29">
        <v>4.8</v>
      </c>
      <c r="F65" s="78"/>
      <c r="G65" s="84" t="s">
        <v>197</v>
      </c>
      <c r="H65" s="75"/>
      <c r="I65" s="75"/>
      <c r="J65" s="179"/>
      <c r="K65" s="122" t="s">
        <v>198</v>
      </c>
      <c r="L65" s="42"/>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row>
    <row r="66" s="3" customFormat="1" ht="25" customHeight="1" spans="1:247">
      <c r="A66" s="79" t="s">
        <v>199</v>
      </c>
      <c r="B66" s="89"/>
      <c r="C66" s="90" t="s">
        <v>200</v>
      </c>
      <c r="D66" s="52"/>
      <c r="E66" s="29">
        <v>4.8</v>
      </c>
      <c r="F66" s="78"/>
      <c r="G66" s="128" t="s">
        <v>201</v>
      </c>
      <c r="H66" s="75"/>
      <c r="I66" s="75"/>
      <c r="J66" s="179"/>
      <c r="K66" s="122" t="s">
        <v>202</v>
      </c>
      <c r="L66" s="42"/>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row>
    <row r="67" s="3" customFormat="1" ht="18" customHeight="1" spans="1:247">
      <c r="A67" s="79" t="s">
        <v>203</v>
      </c>
      <c r="B67" s="89"/>
      <c r="C67" s="90" t="s">
        <v>204</v>
      </c>
      <c r="D67" s="52"/>
      <c r="E67" s="29">
        <v>47.5</v>
      </c>
      <c r="F67" s="83"/>
      <c r="G67" s="129" t="s">
        <v>205</v>
      </c>
      <c r="H67" s="75"/>
      <c r="I67" s="75"/>
      <c r="J67" s="179"/>
      <c r="K67" s="122" t="s">
        <v>206</v>
      </c>
      <c r="L67" s="42"/>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row>
    <row r="68" ht="25" customHeight="1" spans="1:12">
      <c r="A68" s="88" t="s">
        <v>189</v>
      </c>
      <c r="B68" s="130" t="s">
        <v>207</v>
      </c>
      <c r="C68" s="90" t="s">
        <v>191</v>
      </c>
      <c r="D68" s="86">
        <f>SUM(E68:E70)</f>
        <v>19</v>
      </c>
      <c r="E68" s="29">
        <f>10*0.95</f>
        <v>9.5</v>
      </c>
      <c r="F68" s="131" t="s">
        <v>71</v>
      </c>
      <c r="G68" s="84" t="s">
        <v>192</v>
      </c>
      <c r="H68" s="85" t="s">
        <v>149</v>
      </c>
      <c r="I68" s="148" t="s">
        <v>193</v>
      </c>
      <c r="J68" s="127" t="s">
        <v>151</v>
      </c>
      <c r="K68" s="122" t="s">
        <v>194</v>
      </c>
      <c r="L68" s="42"/>
    </row>
    <row r="69" ht="25" customHeight="1" spans="1:12">
      <c r="A69" s="79" t="s">
        <v>195</v>
      </c>
      <c r="B69" s="132"/>
      <c r="C69" s="90" t="s">
        <v>196</v>
      </c>
      <c r="D69" s="52"/>
      <c r="E69" s="29">
        <f>5*0.95</f>
        <v>4.75</v>
      </c>
      <c r="F69" s="133"/>
      <c r="G69" s="84" t="s">
        <v>197</v>
      </c>
      <c r="H69" s="75"/>
      <c r="I69" s="149"/>
      <c r="J69" s="179"/>
      <c r="K69" s="122" t="s">
        <v>198</v>
      </c>
      <c r="L69" s="42"/>
    </row>
    <row r="70" ht="36" customHeight="1" spans="1:12">
      <c r="A70" s="79" t="s">
        <v>199</v>
      </c>
      <c r="B70" s="134"/>
      <c r="C70" s="90" t="s">
        <v>200</v>
      </c>
      <c r="D70" s="61"/>
      <c r="E70" s="29">
        <f>5*0.95</f>
        <v>4.75</v>
      </c>
      <c r="F70" s="135"/>
      <c r="G70" s="84" t="s">
        <v>201</v>
      </c>
      <c r="H70" s="75"/>
      <c r="I70" s="150"/>
      <c r="J70" s="179"/>
      <c r="K70" s="122" t="s">
        <v>202</v>
      </c>
      <c r="L70" s="42"/>
    </row>
    <row r="71" ht="47" customHeight="1" spans="1:12">
      <c r="A71" s="79" t="s">
        <v>208</v>
      </c>
      <c r="B71" s="118" t="s">
        <v>209</v>
      </c>
      <c r="C71" s="90" t="s">
        <v>210</v>
      </c>
      <c r="D71" s="86">
        <f>SUM(E71:E76)</f>
        <v>53.4</v>
      </c>
      <c r="E71" s="29">
        <v>4.8</v>
      </c>
      <c r="F71" s="87"/>
      <c r="G71" s="129" t="s">
        <v>211</v>
      </c>
      <c r="H71" s="85"/>
      <c r="I71" s="85" t="s">
        <v>212</v>
      </c>
      <c r="J71" s="127" t="s">
        <v>151</v>
      </c>
      <c r="K71" s="180" t="s">
        <v>213</v>
      </c>
      <c r="L71" s="42"/>
    </row>
    <row r="72" ht="48" customHeight="1" spans="1:12">
      <c r="A72" s="79" t="s">
        <v>214</v>
      </c>
      <c r="B72" s="89"/>
      <c r="C72" s="90" t="s">
        <v>215</v>
      </c>
      <c r="D72" s="52"/>
      <c r="E72" s="29">
        <v>4.8</v>
      </c>
      <c r="F72" s="78"/>
      <c r="G72" s="129" t="s">
        <v>192</v>
      </c>
      <c r="H72" s="85"/>
      <c r="I72" s="75"/>
      <c r="J72" s="179"/>
      <c r="K72" s="180" t="s">
        <v>216</v>
      </c>
      <c r="L72" s="42"/>
    </row>
    <row r="73" ht="48" customHeight="1" spans="1:12">
      <c r="A73" s="88" t="s">
        <v>217</v>
      </c>
      <c r="B73" s="89"/>
      <c r="C73" s="90" t="s">
        <v>218</v>
      </c>
      <c r="D73" s="52"/>
      <c r="E73" s="29">
        <v>10.5</v>
      </c>
      <c r="F73" s="78"/>
      <c r="G73" s="129" t="s">
        <v>219</v>
      </c>
      <c r="H73" s="85"/>
      <c r="I73" s="75"/>
      <c r="J73" s="179"/>
      <c r="K73" s="124" t="s">
        <v>220</v>
      </c>
      <c r="L73" s="42"/>
    </row>
    <row r="74" ht="87" customHeight="1" spans="1:12">
      <c r="A74" s="88" t="s">
        <v>221</v>
      </c>
      <c r="B74" s="89"/>
      <c r="C74" s="90" t="s">
        <v>222</v>
      </c>
      <c r="D74" s="52"/>
      <c r="E74" s="29">
        <v>10.5</v>
      </c>
      <c r="F74" s="78"/>
      <c r="G74" s="129" t="s">
        <v>219</v>
      </c>
      <c r="H74" s="85"/>
      <c r="I74" s="75"/>
      <c r="J74" s="179"/>
      <c r="K74" s="180" t="s">
        <v>223</v>
      </c>
      <c r="L74" s="42"/>
    </row>
    <row r="75" customHeight="1" spans="1:12">
      <c r="A75" s="79" t="s">
        <v>224</v>
      </c>
      <c r="B75" s="89"/>
      <c r="C75" s="90" t="s">
        <v>225</v>
      </c>
      <c r="D75" s="52"/>
      <c r="E75" s="29">
        <v>11.4</v>
      </c>
      <c r="F75" s="78"/>
      <c r="G75" s="129" t="s">
        <v>100</v>
      </c>
      <c r="H75" s="85"/>
      <c r="I75" s="75"/>
      <c r="J75" s="179"/>
      <c r="K75" s="180" t="s">
        <v>226</v>
      </c>
      <c r="L75" s="42"/>
    </row>
    <row r="76" ht="48" customHeight="1" spans="1:12">
      <c r="A76" s="79" t="s">
        <v>227</v>
      </c>
      <c r="B76" s="136"/>
      <c r="C76" s="90" t="s">
        <v>228</v>
      </c>
      <c r="D76" s="61"/>
      <c r="E76" s="29">
        <v>11.4</v>
      </c>
      <c r="F76" s="83"/>
      <c r="G76" s="129" t="s">
        <v>100</v>
      </c>
      <c r="H76" s="85"/>
      <c r="I76" s="22"/>
      <c r="J76" s="179"/>
      <c r="K76" s="124" t="s">
        <v>229</v>
      </c>
      <c r="L76" s="42"/>
    </row>
    <row r="77" ht="25" customHeight="1" spans="1:12">
      <c r="A77" s="79" t="s">
        <v>230</v>
      </c>
      <c r="B77" s="137" t="s">
        <v>231</v>
      </c>
      <c r="C77" s="90" t="s">
        <v>232</v>
      </c>
      <c r="D77" s="86">
        <f>SUM(E77:E80)</f>
        <v>35.15</v>
      </c>
      <c r="E77" s="138">
        <f>10*0.95</f>
        <v>9.5</v>
      </c>
      <c r="F77" s="131" t="s">
        <v>71</v>
      </c>
      <c r="G77" s="90" t="s">
        <v>180</v>
      </c>
      <c r="H77" s="139" t="s">
        <v>37</v>
      </c>
      <c r="I77" s="181" t="s">
        <v>212</v>
      </c>
      <c r="J77" s="100" t="s">
        <v>151</v>
      </c>
      <c r="K77" s="182" t="s">
        <v>233</v>
      </c>
      <c r="L77" s="183"/>
    </row>
    <row r="78" ht="25" customHeight="1" spans="1:12">
      <c r="A78" s="79" t="s">
        <v>234</v>
      </c>
      <c r="B78" s="50"/>
      <c r="C78" s="90" t="s">
        <v>235</v>
      </c>
      <c r="D78" s="52"/>
      <c r="E78" s="138">
        <f>5*0.95</f>
        <v>4.75</v>
      </c>
      <c r="F78" s="133"/>
      <c r="G78" s="67" t="s">
        <v>236</v>
      </c>
      <c r="H78" s="140"/>
      <c r="I78" s="184"/>
      <c r="J78" s="100"/>
      <c r="K78" s="185" t="s">
        <v>237</v>
      </c>
      <c r="L78" s="183"/>
    </row>
    <row r="79" ht="25" customHeight="1" spans="1:12">
      <c r="A79" s="88">
        <v>250306007</v>
      </c>
      <c r="B79" s="50"/>
      <c r="C79" s="141" t="s">
        <v>238</v>
      </c>
      <c r="D79" s="52"/>
      <c r="E79" s="138">
        <v>9.5</v>
      </c>
      <c r="F79" s="133"/>
      <c r="G79" s="90" t="s">
        <v>180</v>
      </c>
      <c r="H79" s="140"/>
      <c r="I79" s="184"/>
      <c r="J79" s="100"/>
      <c r="K79" s="185"/>
      <c r="L79" s="183"/>
    </row>
    <row r="80" ht="25" customHeight="1" spans="1:12">
      <c r="A80" s="79" t="s">
        <v>239</v>
      </c>
      <c r="B80" s="59"/>
      <c r="C80" s="90" t="s">
        <v>240</v>
      </c>
      <c r="D80" s="61"/>
      <c r="E80" s="29">
        <v>11.4</v>
      </c>
      <c r="F80" s="135"/>
      <c r="G80" s="142" t="s">
        <v>241</v>
      </c>
      <c r="H80" s="140"/>
      <c r="I80" s="184"/>
      <c r="J80" s="100"/>
      <c r="K80" s="185" t="s">
        <v>242</v>
      </c>
      <c r="L80" s="183"/>
    </row>
    <row r="81" ht="70" customHeight="1" spans="1:12">
      <c r="A81" s="143" t="s">
        <v>243</v>
      </c>
      <c r="B81" s="42" t="s">
        <v>244</v>
      </c>
      <c r="C81" s="42" t="s">
        <v>244</v>
      </c>
      <c r="D81" s="34">
        <v>55.3</v>
      </c>
      <c r="E81" s="144">
        <v>55.3</v>
      </c>
      <c r="F81" s="41"/>
      <c r="G81" s="18" t="s">
        <v>192</v>
      </c>
      <c r="H81" s="129" t="s">
        <v>37</v>
      </c>
      <c r="I81" s="129" t="s">
        <v>212</v>
      </c>
      <c r="J81" s="186" t="s">
        <v>151</v>
      </c>
      <c r="K81" s="124" t="s">
        <v>245</v>
      </c>
      <c r="L81" s="42"/>
    </row>
    <row r="82" ht="36" customHeight="1" spans="1:12">
      <c r="A82" s="79" t="s">
        <v>246</v>
      </c>
      <c r="B82" s="145" t="s">
        <v>247</v>
      </c>
      <c r="C82" s="90" t="s">
        <v>247</v>
      </c>
      <c r="D82" s="146"/>
      <c r="E82" s="146">
        <f t="shared" ref="E82:E87" si="0">6*0.95</f>
        <v>5.7</v>
      </c>
      <c r="F82" s="147" t="s">
        <v>71</v>
      </c>
      <c r="G82" s="90" t="s">
        <v>248</v>
      </c>
      <c r="H82" s="148" t="s">
        <v>37</v>
      </c>
      <c r="I82" s="148" t="s">
        <v>193</v>
      </c>
      <c r="J82" s="187" t="s">
        <v>151</v>
      </c>
      <c r="K82" s="188" t="s">
        <v>249</v>
      </c>
      <c r="L82" s="101"/>
    </row>
    <row r="83" ht="22" customHeight="1" spans="1:12">
      <c r="A83" s="79" t="s">
        <v>250</v>
      </c>
      <c r="B83" s="145" t="s">
        <v>251</v>
      </c>
      <c r="C83" s="90" t="s">
        <v>251</v>
      </c>
      <c r="D83" s="146"/>
      <c r="E83" s="146">
        <f t="shared" si="0"/>
        <v>5.7</v>
      </c>
      <c r="F83" s="147" t="s">
        <v>71</v>
      </c>
      <c r="G83" s="90" t="s">
        <v>248</v>
      </c>
      <c r="H83" s="149" t="s">
        <v>37</v>
      </c>
      <c r="I83" s="149"/>
      <c r="J83" s="189"/>
      <c r="K83" s="188" t="s">
        <v>252</v>
      </c>
      <c r="L83" s="101"/>
    </row>
    <row r="84" ht="22" customHeight="1" spans="1:12">
      <c r="A84" s="79" t="s">
        <v>253</v>
      </c>
      <c r="B84" s="90" t="s">
        <v>254</v>
      </c>
      <c r="C84" s="90" t="s">
        <v>254</v>
      </c>
      <c r="D84" s="146"/>
      <c r="E84" s="146">
        <f t="shared" si="0"/>
        <v>5.7</v>
      </c>
      <c r="F84" s="90"/>
      <c r="G84" s="90" t="s">
        <v>248</v>
      </c>
      <c r="H84" s="149" t="s">
        <v>37</v>
      </c>
      <c r="I84" s="149"/>
      <c r="J84" s="189"/>
      <c r="K84" s="188" t="s">
        <v>252</v>
      </c>
      <c r="L84" s="101"/>
    </row>
    <row r="85" ht="25" customHeight="1" spans="1:12">
      <c r="A85" s="79" t="s">
        <v>255</v>
      </c>
      <c r="B85" s="90" t="s">
        <v>256</v>
      </c>
      <c r="C85" s="90" t="s">
        <v>256</v>
      </c>
      <c r="D85" s="146"/>
      <c r="E85" s="146">
        <f t="shared" si="0"/>
        <v>5.7</v>
      </c>
      <c r="F85" s="90"/>
      <c r="G85" s="90" t="s">
        <v>248</v>
      </c>
      <c r="H85" s="149" t="s">
        <v>37</v>
      </c>
      <c r="I85" s="149"/>
      <c r="J85" s="189"/>
      <c r="K85" s="188" t="s">
        <v>252</v>
      </c>
      <c r="L85" s="101"/>
    </row>
    <row r="86" ht="25" customHeight="1" spans="1:12">
      <c r="A86" s="79" t="s">
        <v>257</v>
      </c>
      <c r="B86" s="90" t="s">
        <v>258</v>
      </c>
      <c r="C86" s="90" t="s">
        <v>258</v>
      </c>
      <c r="D86" s="146"/>
      <c r="E86" s="146">
        <f t="shared" si="0"/>
        <v>5.7</v>
      </c>
      <c r="F86" s="90"/>
      <c r="G86" s="90" t="s">
        <v>248</v>
      </c>
      <c r="H86" s="149" t="s">
        <v>37</v>
      </c>
      <c r="I86" s="149"/>
      <c r="J86" s="189"/>
      <c r="K86" s="188" t="s">
        <v>252</v>
      </c>
      <c r="L86" s="101"/>
    </row>
    <row r="87" ht="22" customHeight="1" spans="1:12">
      <c r="A87" s="79" t="s">
        <v>259</v>
      </c>
      <c r="B87" s="90" t="s">
        <v>260</v>
      </c>
      <c r="C87" s="90" t="s">
        <v>260</v>
      </c>
      <c r="D87" s="146"/>
      <c r="E87" s="146">
        <f t="shared" si="0"/>
        <v>5.7</v>
      </c>
      <c r="F87" s="90"/>
      <c r="G87" s="90" t="s">
        <v>248</v>
      </c>
      <c r="H87" s="150" t="s">
        <v>37</v>
      </c>
      <c r="I87" s="150"/>
      <c r="J87" s="189"/>
      <c r="K87" s="188" t="s">
        <v>252</v>
      </c>
      <c r="L87" s="101"/>
    </row>
    <row r="88" ht="22" customHeight="1" spans="1:12">
      <c r="A88" s="85" t="s">
        <v>261</v>
      </c>
      <c r="B88" s="67" t="s">
        <v>262</v>
      </c>
      <c r="C88" s="42" t="s">
        <v>263</v>
      </c>
      <c r="D88" s="42">
        <v>101.7</v>
      </c>
      <c r="E88" s="42">
        <v>101.7</v>
      </c>
      <c r="F88" s="73"/>
      <c r="G88" s="42" t="s">
        <v>248</v>
      </c>
      <c r="H88" s="42" t="s">
        <v>37</v>
      </c>
      <c r="I88" s="42" t="s">
        <v>264</v>
      </c>
      <c r="J88" s="102" t="s">
        <v>265</v>
      </c>
      <c r="K88" s="188" t="s">
        <v>252</v>
      </c>
      <c r="L88" s="30"/>
    </row>
    <row r="89" s="4" customFormat="1" ht="25" customHeight="1" spans="1:12">
      <c r="A89" s="151" t="s">
        <v>266</v>
      </c>
      <c r="B89" s="131" t="s">
        <v>267</v>
      </c>
      <c r="C89" s="152" t="s">
        <v>268</v>
      </c>
      <c r="D89" s="153">
        <f>E89*5</f>
        <v>24</v>
      </c>
      <c r="E89" s="42">
        <v>4.8</v>
      </c>
      <c r="F89" s="154" t="s">
        <v>71</v>
      </c>
      <c r="G89" s="155" t="s">
        <v>269</v>
      </c>
      <c r="H89" s="156" t="s">
        <v>270</v>
      </c>
      <c r="I89" s="190" t="s">
        <v>193</v>
      </c>
      <c r="J89" s="106" t="s">
        <v>151</v>
      </c>
      <c r="K89" s="191" t="s">
        <v>271</v>
      </c>
      <c r="L89" s="30"/>
    </row>
    <row r="90" s="4" customFormat="1" ht="25" customHeight="1" spans="1:12">
      <c r="A90" s="151" t="s">
        <v>272</v>
      </c>
      <c r="B90" s="133"/>
      <c r="C90" s="152" t="s">
        <v>273</v>
      </c>
      <c r="D90" s="153"/>
      <c r="E90" s="42">
        <v>4.8</v>
      </c>
      <c r="F90" s="157"/>
      <c r="G90" s="155" t="s">
        <v>269</v>
      </c>
      <c r="H90" s="158"/>
      <c r="I90" s="192"/>
      <c r="J90" s="193"/>
      <c r="K90" s="191" t="s">
        <v>274</v>
      </c>
      <c r="L90" s="30"/>
    </row>
    <row r="91" s="4" customFormat="1" ht="25" customHeight="1" spans="1:12">
      <c r="A91" s="151" t="s">
        <v>275</v>
      </c>
      <c r="B91" s="133"/>
      <c r="C91" s="159" t="s">
        <v>276</v>
      </c>
      <c r="D91" s="153"/>
      <c r="E91" s="42">
        <v>4.8</v>
      </c>
      <c r="F91" s="157"/>
      <c r="G91" s="155" t="s">
        <v>269</v>
      </c>
      <c r="H91" s="158"/>
      <c r="I91" s="192"/>
      <c r="J91" s="193"/>
      <c r="K91" s="191" t="s">
        <v>277</v>
      </c>
      <c r="L91" s="30"/>
    </row>
    <row r="92" s="4" customFormat="1" ht="25" customHeight="1" spans="1:12">
      <c r="A92" s="27" t="s">
        <v>278</v>
      </c>
      <c r="B92" s="133"/>
      <c r="C92" s="27" t="s">
        <v>279</v>
      </c>
      <c r="D92" s="153"/>
      <c r="E92" s="160">
        <v>4.8</v>
      </c>
      <c r="F92" s="157"/>
      <c r="G92" s="161" t="s">
        <v>280</v>
      </c>
      <c r="H92" s="158"/>
      <c r="I92" s="192"/>
      <c r="J92" s="193"/>
      <c r="K92" s="194" t="s">
        <v>281</v>
      </c>
      <c r="L92" s="30"/>
    </row>
    <row r="93" s="4" customFormat="1" ht="25" customHeight="1" spans="1:12">
      <c r="A93" s="27">
        <v>250304005</v>
      </c>
      <c r="B93" s="162"/>
      <c r="C93" s="31" t="s">
        <v>282</v>
      </c>
      <c r="D93" s="163"/>
      <c r="E93" s="160">
        <v>4.8</v>
      </c>
      <c r="F93" s="164"/>
      <c r="G93" s="161" t="s">
        <v>283</v>
      </c>
      <c r="H93" s="165"/>
      <c r="I93" s="195"/>
      <c r="J93" s="196"/>
      <c r="K93" s="194" t="s">
        <v>284</v>
      </c>
      <c r="L93" s="30"/>
    </row>
    <row r="94" s="4" customFormat="1" ht="25" customHeight="1" spans="1:12">
      <c r="A94" s="151" t="s">
        <v>266</v>
      </c>
      <c r="B94" s="166" t="s">
        <v>285</v>
      </c>
      <c r="C94" s="152" t="s">
        <v>268</v>
      </c>
      <c r="D94" s="153">
        <f>E94+E95+E96</f>
        <v>14.4</v>
      </c>
      <c r="E94" s="42">
        <v>4.8</v>
      </c>
      <c r="F94" s="154" t="s">
        <v>71</v>
      </c>
      <c r="G94" s="155" t="s">
        <v>269</v>
      </c>
      <c r="H94" s="156" t="s">
        <v>270</v>
      </c>
      <c r="I94" s="190" t="s">
        <v>193</v>
      </c>
      <c r="J94" s="106" t="s">
        <v>286</v>
      </c>
      <c r="K94" s="191" t="s">
        <v>271</v>
      </c>
      <c r="L94" s="30"/>
    </row>
    <row r="95" s="4" customFormat="1" ht="25" customHeight="1" spans="1:12">
      <c r="A95" s="151" t="s">
        <v>272</v>
      </c>
      <c r="B95" s="167"/>
      <c r="C95" s="152" t="s">
        <v>273</v>
      </c>
      <c r="D95" s="153"/>
      <c r="E95" s="42">
        <v>4.8</v>
      </c>
      <c r="F95" s="157"/>
      <c r="G95" s="155" t="s">
        <v>269</v>
      </c>
      <c r="H95" s="158"/>
      <c r="I95" s="192"/>
      <c r="J95" s="193"/>
      <c r="K95" s="191" t="s">
        <v>274</v>
      </c>
      <c r="L95" s="30"/>
    </row>
    <row r="96" s="4" customFormat="1" ht="25" customHeight="1" spans="1:12">
      <c r="A96" s="151" t="s">
        <v>275</v>
      </c>
      <c r="B96" s="168"/>
      <c r="C96" s="152" t="s">
        <v>287</v>
      </c>
      <c r="D96" s="153"/>
      <c r="E96" s="42">
        <v>4.8</v>
      </c>
      <c r="F96" s="157"/>
      <c r="G96" s="155" t="s">
        <v>269</v>
      </c>
      <c r="H96" s="158"/>
      <c r="I96" s="192"/>
      <c r="J96" s="197"/>
      <c r="K96" s="191" t="s">
        <v>277</v>
      </c>
      <c r="L96" s="30"/>
    </row>
    <row r="97" s="3" customFormat="1" ht="47" customHeight="1" spans="1:12">
      <c r="A97" s="31" t="s">
        <v>288</v>
      </c>
      <c r="B97" s="169" t="s">
        <v>289</v>
      </c>
      <c r="C97" s="31" t="s">
        <v>289</v>
      </c>
      <c r="D97" s="160"/>
      <c r="E97" s="29">
        <v>11.4</v>
      </c>
      <c r="F97" s="147" t="s">
        <v>71</v>
      </c>
      <c r="G97" s="31" t="s">
        <v>290</v>
      </c>
      <c r="H97" s="31" t="s">
        <v>270</v>
      </c>
      <c r="I97" s="42" t="s">
        <v>264</v>
      </c>
      <c r="J97" s="186" t="s">
        <v>291</v>
      </c>
      <c r="K97" s="102" t="s">
        <v>292</v>
      </c>
      <c r="L97" s="198"/>
    </row>
    <row r="98" s="3" customFormat="1" ht="72" customHeight="1" spans="1:12">
      <c r="A98" s="31" t="s">
        <v>293</v>
      </c>
      <c r="B98" s="170" t="s">
        <v>294</v>
      </c>
      <c r="C98" s="31" t="s">
        <v>294</v>
      </c>
      <c r="D98" s="160"/>
      <c r="E98" s="29">
        <v>11.4</v>
      </c>
      <c r="F98" s="147" t="s">
        <v>71</v>
      </c>
      <c r="G98" s="31" t="s">
        <v>290</v>
      </c>
      <c r="H98" s="31" t="s">
        <v>295</v>
      </c>
      <c r="I98" s="42" t="s">
        <v>264</v>
      </c>
      <c r="J98" s="186" t="s">
        <v>291</v>
      </c>
      <c r="K98" s="102" t="s">
        <v>292</v>
      </c>
      <c r="L98" s="198"/>
    </row>
    <row r="99" s="3" customFormat="1" ht="48" customHeight="1" spans="1:12">
      <c r="A99" s="27" t="s">
        <v>296</v>
      </c>
      <c r="B99" s="171" t="s">
        <v>297</v>
      </c>
      <c r="C99" s="31" t="s">
        <v>298</v>
      </c>
      <c r="D99" s="29"/>
      <c r="E99" s="144">
        <v>32.4</v>
      </c>
      <c r="F99" s="147" t="s">
        <v>71</v>
      </c>
      <c r="G99" s="31" t="s">
        <v>100</v>
      </c>
      <c r="H99" s="31" t="s">
        <v>270</v>
      </c>
      <c r="I99" s="42" t="s">
        <v>264</v>
      </c>
      <c r="J99" s="186" t="s">
        <v>291</v>
      </c>
      <c r="K99" s="102" t="s">
        <v>299</v>
      </c>
      <c r="L99" s="31"/>
    </row>
    <row r="100" s="3" customFormat="1" ht="66" customHeight="1" spans="1:12">
      <c r="A100" s="55" t="s">
        <v>296</v>
      </c>
      <c r="B100" s="172" t="s">
        <v>300</v>
      </c>
      <c r="C100" s="31" t="s">
        <v>300</v>
      </c>
      <c r="D100" s="29"/>
      <c r="E100" s="29">
        <v>32.4</v>
      </c>
      <c r="F100" s="147" t="s">
        <v>71</v>
      </c>
      <c r="G100" s="31" t="s">
        <v>100</v>
      </c>
      <c r="H100" s="31" t="s">
        <v>270</v>
      </c>
      <c r="I100" s="42" t="s">
        <v>264</v>
      </c>
      <c r="J100" s="186" t="s">
        <v>291</v>
      </c>
      <c r="K100" s="102" t="s">
        <v>299</v>
      </c>
      <c r="L100" s="31"/>
    </row>
    <row r="101" s="3" customFormat="1" ht="59" customHeight="1" spans="1:12">
      <c r="A101" s="55" t="s">
        <v>301</v>
      </c>
      <c r="B101" s="31" t="s">
        <v>302</v>
      </c>
      <c r="C101" s="31" t="s">
        <v>302</v>
      </c>
      <c r="D101" s="29"/>
      <c r="E101" s="29">
        <v>31</v>
      </c>
      <c r="F101" s="29"/>
      <c r="G101" s="31" t="s">
        <v>303</v>
      </c>
      <c r="H101" s="31" t="s">
        <v>270</v>
      </c>
      <c r="I101" s="31" t="s">
        <v>187</v>
      </c>
      <c r="J101" s="186" t="s">
        <v>291</v>
      </c>
      <c r="K101" s="102" t="s">
        <v>304</v>
      </c>
      <c r="L101" s="31"/>
    </row>
    <row r="102" s="3" customFormat="1" ht="45" customHeight="1" spans="1:12">
      <c r="A102" s="55" t="s">
        <v>305</v>
      </c>
      <c r="B102" s="31" t="s">
        <v>306</v>
      </c>
      <c r="C102" s="31" t="s">
        <v>306</v>
      </c>
      <c r="D102" s="29"/>
      <c r="E102" s="29">
        <v>19</v>
      </c>
      <c r="F102" s="29"/>
      <c r="G102" s="31" t="s">
        <v>303</v>
      </c>
      <c r="H102" s="31" t="s">
        <v>270</v>
      </c>
      <c r="I102" s="31" t="s">
        <v>187</v>
      </c>
      <c r="J102" s="186" t="s">
        <v>307</v>
      </c>
      <c r="K102" s="102" t="s">
        <v>308</v>
      </c>
      <c r="L102" s="31"/>
    </row>
    <row r="103" s="3" customFormat="1" ht="57" customHeight="1" spans="1:12">
      <c r="A103" s="31" t="s">
        <v>203</v>
      </c>
      <c r="B103" s="27" t="s">
        <v>309</v>
      </c>
      <c r="C103" s="31" t="s">
        <v>310</v>
      </c>
      <c r="D103" s="173"/>
      <c r="E103" s="29">
        <v>47.5</v>
      </c>
      <c r="F103" s="174"/>
      <c r="G103" s="31" t="s">
        <v>100</v>
      </c>
      <c r="H103" s="31" t="s">
        <v>270</v>
      </c>
      <c r="I103" s="31" t="s">
        <v>187</v>
      </c>
      <c r="J103" s="186" t="s">
        <v>291</v>
      </c>
      <c r="K103" s="102" t="s">
        <v>206</v>
      </c>
      <c r="L103" s="102"/>
    </row>
    <row r="104" s="3" customFormat="1" ht="26" customHeight="1" spans="1:12">
      <c r="A104" s="31" t="s">
        <v>311</v>
      </c>
      <c r="B104" s="134" t="s">
        <v>312</v>
      </c>
      <c r="C104" s="31" t="s">
        <v>313</v>
      </c>
      <c r="D104" s="29"/>
      <c r="E104" s="31" t="s">
        <v>314</v>
      </c>
      <c r="F104" s="147" t="s">
        <v>71</v>
      </c>
      <c r="G104" s="31" t="s">
        <v>17</v>
      </c>
      <c r="H104" s="31" t="s">
        <v>315</v>
      </c>
      <c r="I104" s="42" t="s">
        <v>316</v>
      </c>
      <c r="J104" s="102" t="s">
        <v>317</v>
      </c>
      <c r="K104" s="102" t="s">
        <v>318</v>
      </c>
      <c r="L104" s="31"/>
    </row>
    <row r="105" s="3" customFormat="1" ht="61" customHeight="1" spans="1:12">
      <c r="A105" s="27">
        <v>250306012</v>
      </c>
      <c r="B105" s="171" t="s">
        <v>319</v>
      </c>
      <c r="C105" s="31" t="s">
        <v>320</v>
      </c>
      <c r="D105" s="173"/>
      <c r="E105" s="160">
        <v>171</v>
      </c>
      <c r="F105" s="147" t="s">
        <v>71</v>
      </c>
      <c r="G105" s="31" t="s">
        <v>321</v>
      </c>
      <c r="H105" s="31" t="s">
        <v>322</v>
      </c>
      <c r="I105" s="31" t="s">
        <v>187</v>
      </c>
      <c r="J105" s="102" t="s">
        <v>323</v>
      </c>
      <c r="K105" s="102" t="s">
        <v>324</v>
      </c>
      <c r="L105" s="31"/>
    </row>
    <row r="106" s="3" customFormat="1" ht="57" customHeight="1" spans="1:12">
      <c r="A106" s="27" t="s">
        <v>325</v>
      </c>
      <c r="B106" s="170" t="s">
        <v>326</v>
      </c>
      <c r="C106" s="31" t="s">
        <v>327</v>
      </c>
      <c r="D106" s="144"/>
      <c r="E106" s="144">
        <v>56.4</v>
      </c>
      <c r="F106" s="147" t="s">
        <v>71</v>
      </c>
      <c r="G106" s="31" t="s">
        <v>321</v>
      </c>
      <c r="H106" s="31" t="s">
        <v>270</v>
      </c>
      <c r="I106" s="31" t="s">
        <v>187</v>
      </c>
      <c r="J106" s="102" t="s">
        <v>323</v>
      </c>
      <c r="K106" s="102" t="s">
        <v>328</v>
      </c>
      <c r="L106" s="31"/>
    </row>
    <row r="107" s="3" customFormat="1" ht="57" customHeight="1" spans="1:12">
      <c r="A107" s="27" t="s">
        <v>329</v>
      </c>
      <c r="B107" s="171" t="s">
        <v>330</v>
      </c>
      <c r="C107" s="31" t="s">
        <v>331</v>
      </c>
      <c r="D107" s="144"/>
      <c r="E107" s="144">
        <v>134</v>
      </c>
      <c r="F107" s="147" t="s">
        <v>71</v>
      </c>
      <c r="G107" s="31" t="s">
        <v>321</v>
      </c>
      <c r="H107" s="31" t="s">
        <v>270</v>
      </c>
      <c r="I107" s="31" t="s">
        <v>332</v>
      </c>
      <c r="J107" s="102" t="s">
        <v>323</v>
      </c>
      <c r="K107" s="102" t="s">
        <v>333</v>
      </c>
      <c r="L107" s="31"/>
    </row>
    <row r="108" s="3" customFormat="1" ht="91" customHeight="1" spans="1:12">
      <c r="A108" s="27" t="s">
        <v>334</v>
      </c>
      <c r="B108" s="31" t="s">
        <v>335</v>
      </c>
      <c r="C108" s="31" t="s">
        <v>335</v>
      </c>
      <c r="D108" s="173"/>
      <c r="E108" s="29">
        <v>68.4</v>
      </c>
      <c r="F108" s="29"/>
      <c r="G108" s="175" t="s">
        <v>321</v>
      </c>
      <c r="H108" s="31" t="s">
        <v>270</v>
      </c>
      <c r="I108" s="31" t="s">
        <v>332</v>
      </c>
      <c r="J108" s="102" t="s">
        <v>323</v>
      </c>
      <c r="K108" s="102" t="s">
        <v>336</v>
      </c>
      <c r="L108" s="31"/>
    </row>
    <row r="109" s="3" customFormat="1" ht="36" customHeight="1" spans="1:12">
      <c r="A109" s="27" t="s">
        <v>337</v>
      </c>
      <c r="B109" s="27" t="s">
        <v>338</v>
      </c>
      <c r="C109" s="31" t="s">
        <v>339</v>
      </c>
      <c r="D109" s="29"/>
      <c r="E109" s="29">
        <v>72.2</v>
      </c>
      <c r="F109" s="176"/>
      <c r="G109" s="31" t="s">
        <v>321</v>
      </c>
      <c r="H109" s="31" t="s">
        <v>270</v>
      </c>
      <c r="I109" s="31" t="s">
        <v>187</v>
      </c>
      <c r="J109" s="102" t="s">
        <v>323</v>
      </c>
      <c r="K109" s="124" t="s">
        <v>340</v>
      </c>
      <c r="L109" s="31"/>
    </row>
    <row r="110" s="3" customFormat="1" ht="37" customHeight="1" spans="1:12">
      <c r="A110" s="31" t="s">
        <v>341</v>
      </c>
      <c r="B110" s="27" t="s">
        <v>342</v>
      </c>
      <c r="C110" s="31" t="s">
        <v>342</v>
      </c>
      <c r="D110" s="29"/>
      <c r="E110" s="29">
        <v>72.2</v>
      </c>
      <c r="F110" s="176"/>
      <c r="G110" s="31" t="s">
        <v>321</v>
      </c>
      <c r="H110" s="31" t="s">
        <v>270</v>
      </c>
      <c r="I110" s="31" t="s">
        <v>187</v>
      </c>
      <c r="J110" s="102" t="s">
        <v>323</v>
      </c>
      <c r="K110" s="124" t="s">
        <v>340</v>
      </c>
      <c r="L110" s="31"/>
    </row>
    <row r="111" s="3" customFormat="1" ht="36" customHeight="1" spans="1:12">
      <c r="A111" s="27" t="s">
        <v>343</v>
      </c>
      <c r="B111" s="90" t="s">
        <v>344</v>
      </c>
      <c r="C111" s="90" t="s">
        <v>344</v>
      </c>
      <c r="D111" s="144"/>
      <c r="E111" s="144">
        <v>50.9</v>
      </c>
      <c r="F111" s="174"/>
      <c r="G111" s="31" t="s">
        <v>321</v>
      </c>
      <c r="H111" s="90" t="s">
        <v>37</v>
      </c>
      <c r="I111" s="31" t="s">
        <v>345</v>
      </c>
      <c r="J111" s="102" t="s">
        <v>346</v>
      </c>
      <c r="K111" s="124" t="s">
        <v>347</v>
      </c>
      <c r="L111" s="199"/>
    </row>
    <row r="112" s="3" customFormat="1" ht="37" customHeight="1" spans="1:12">
      <c r="A112" s="27" t="s">
        <v>348</v>
      </c>
      <c r="B112" s="129" t="s">
        <v>349</v>
      </c>
      <c r="C112" s="129" t="s">
        <v>349</v>
      </c>
      <c r="D112" s="144"/>
      <c r="E112" s="144">
        <v>50.9</v>
      </c>
      <c r="F112" s="174"/>
      <c r="G112" s="31" t="s">
        <v>321</v>
      </c>
      <c r="H112" s="90" t="s">
        <v>37</v>
      </c>
      <c r="I112" s="31" t="s">
        <v>350</v>
      </c>
      <c r="J112" s="102" t="s">
        <v>346</v>
      </c>
      <c r="K112" s="200" t="s">
        <v>351</v>
      </c>
      <c r="L112" s="201"/>
    </row>
    <row r="113" s="3" customFormat="1" ht="35" customHeight="1" spans="1:12">
      <c r="A113" s="27" t="s">
        <v>352</v>
      </c>
      <c r="B113" s="90" t="s">
        <v>353</v>
      </c>
      <c r="C113" s="90" t="s">
        <v>353</v>
      </c>
      <c r="D113" s="144"/>
      <c r="E113" s="144">
        <v>50.9</v>
      </c>
      <c r="F113" s="174"/>
      <c r="G113" s="31" t="s">
        <v>321</v>
      </c>
      <c r="H113" s="90" t="s">
        <v>37</v>
      </c>
      <c r="I113" s="31" t="s">
        <v>354</v>
      </c>
      <c r="J113" s="102" t="s">
        <v>346</v>
      </c>
      <c r="K113" s="202"/>
      <c r="L113" s="203"/>
    </row>
    <row r="114" s="3" customFormat="1" ht="36" customHeight="1" spans="1:12">
      <c r="A114" s="27" t="s">
        <v>355</v>
      </c>
      <c r="B114" s="90" t="s">
        <v>356</v>
      </c>
      <c r="C114" s="90" t="s">
        <v>356</v>
      </c>
      <c r="D114" s="144"/>
      <c r="E114" s="144">
        <v>50.9</v>
      </c>
      <c r="F114" s="174"/>
      <c r="G114" s="31" t="s">
        <v>321</v>
      </c>
      <c r="H114" s="90" t="s">
        <v>37</v>
      </c>
      <c r="I114" s="31" t="s">
        <v>357</v>
      </c>
      <c r="J114" s="102" t="s">
        <v>346</v>
      </c>
      <c r="K114" s="202"/>
      <c r="L114" s="203"/>
    </row>
    <row r="115" s="3" customFormat="1" ht="38" customHeight="1" spans="1:12">
      <c r="A115" s="27" t="s">
        <v>358</v>
      </c>
      <c r="B115" s="90" t="s">
        <v>359</v>
      </c>
      <c r="C115" s="90" t="s">
        <v>359</v>
      </c>
      <c r="D115" s="144"/>
      <c r="E115" s="144">
        <v>50.9</v>
      </c>
      <c r="F115" s="174"/>
      <c r="G115" s="31" t="s">
        <v>321</v>
      </c>
      <c r="H115" s="90" t="s">
        <v>37</v>
      </c>
      <c r="I115" s="31" t="s">
        <v>360</v>
      </c>
      <c r="J115" s="102" t="s">
        <v>346</v>
      </c>
      <c r="K115" s="202"/>
      <c r="L115" s="203"/>
    </row>
    <row r="116" s="3" customFormat="1" ht="35" customHeight="1" spans="1:12">
      <c r="A116" s="27" t="s">
        <v>361</v>
      </c>
      <c r="B116" s="90" t="s">
        <v>362</v>
      </c>
      <c r="C116" s="90" t="s">
        <v>362</v>
      </c>
      <c r="D116" s="144"/>
      <c r="E116" s="144">
        <v>50.9</v>
      </c>
      <c r="F116" s="174"/>
      <c r="G116" s="31" t="s">
        <v>321</v>
      </c>
      <c r="H116" s="90" t="s">
        <v>37</v>
      </c>
      <c r="I116" s="31" t="s">
        <v>363</v>
      </c>
      <c r="J116" s="102" t="s">
        <v>346</v>
      </c>
      <c r="K116" s="204"/>
      <c r="L116" s="203"/>
    </row>
    <row r="117" s="3" customFormat="1" ht="88" customHeight="1" spans="1:12">
      <c r="A117" s="27" t="s">
        <v>364</v>
      </c>
      <c r="B117" s="31" t="s">
        <v>365</v>
      </c>
      <c r="C117" s="31" t="s">
        <v>365</v>
      </c>
      <c r="D117" s="29"/>
      <c r="E117" s="29">
        <v>42.8</v>
      </c>
      <c r="F117" s="174"/>
      <c r="G117" s="31" t="s">
        <v>321</v>
      </c>
      <c r="H117" s="31" t="s">
        <v>270</v>
      </c>
      <c r="I117" s="31" t="s">
        <v>345</v>
      </c>
      <c r="J117" s="102" t="s">
        <v>346</v>
      </c>
      <c r="K117" s="200" t="s">
        <v>366</v>
      </c>
      <c r="L117" s="31"/>
    </row>
    <row r="118" s="3" customFormat="1" ht="86" customHeight="1" spans="1:12">
      <c r="A118" s="27" t="s">
        <v>367</v>
      </c>
      <c r="B118" s="31" t="s">
        <v>368</v>
      </c>
      <c r="C118" s="31" t="s">
        <v>368</v>
      </c>
      <c r="D118" s="29"/>
      <c r="E118" s="29">
        <v>42.8</v>
      </c>
      <c r="F118" s="174"/>
      <c r="G118" s="31" t="s">
        <v>321</v>
      </c>
      <c r="H118" s="31" t="s">
        <v>270</v>
      </c>
      <c r="I118" s="31" t="s">
        <v>350</v>
      </c>
      <c r="J118" s="102" t="s">
        <v>346</v>
      </c>
      <c r="K118" s="202"/>
      <c r="L118" s="203"/>
    </row>
    <row r="119" s="3" customFormat="1" ht="87" customHeight="1" spans="1:12">
      <c r="A119" s="27" t="s">
        <v>369</v>
      </c>
      <c r="B119" s="31" t="s">
        <v>370</v>
      </c>
      <c r="C119" s="31" t="s">
        <v>370</v>
      </c>
      <c r="D119" s="29"/>
      <c r="E119" s="29">
        <v>42.8</v>
      </c>
      <c r="F119" s="174"/>
      <c r="G119" s="31" t="s">
        <v>321</v>
      </c>
      <c r="H119" s="31" t="s">
        <v>270</v>
      </c>
      <c r="I119" s="31" t="s">
        <v>354</v>
      </c>
      <c r="J119" s="102" t="s">
        <v>346</v>
      </c>
      <c r="K119" s="202"/>
      <c r="L119" s="203"/>
    </row>
    <row r="120" s="3" customFormat="1" ht="84" customHeight="1" spans="1:12">
      <c r="A120" s="27" t="s">
        <v>371</v>
      </c>
      <c r="B120" s="31" t="s">
        <v>372</v>
      </c>
      <c r="C120" s="31" t="s">
        <v>372</v>
      </c>
      <c r="D120" s="29"/>
      <c r="E120" s="29">
        <v>42.8</v>
      </c>
      <c r="F120" s="174"/>
      <c r="G120" s="31" t="s">
        <v>321</v>
      </c>
      <c r="H120" s="31" t="s">
        <v>270</v>
      </c>
      <c r="I120" s="31" t="s">
        <v>357</v>
      </c>
      <c r="J120" s="102" t="s">
        <v>346</v>
      </c>
      <c r="K120" s="202"/>
      <c r="L120" s="203"/>
    </row>
    <row r="121" s="3" customFormat="1" ht="80" customHeight="1" spans="1:12">
      <c r="A121" s="27" t="s">
        <v>373</v>
      </c>
      <c r="B121" s="31" t="s">
        <v>374</v>
      </c>
      <c r="C121" s="31" t="s">
        <v>374</v>
      </c>
      <c r="D121" s="29"/>
      <c r="E121" s="29">
        <v>42.8</v>
      </c>
      <c r="F121" s="174"/>
      <c r="G121" s="31" t="s">
        <v>321</v>
      </c>
      <c r="H121" s="31" t="s">
        <v>270</v>
      </c>
      <c r="I121" s="31" t="s">
        <v>360</v>
      </c>
      <c r="J121" s="102" t="s">
        <v>346</v>
      </c>
      <c r="K121" s="202"/>
      <c r="L121" s="203"/>
    </row>
    <row r="122" s="3" customFormat="1" ht="42" customHeight="1" spans="1:12">
      <c r="A122" s="27" t="s">
        <v>375</v>
      </c>
      <c r="B122" s="31" t="s">
        <v>376</v>
      </c>
      <c r="C122" s="31" t="s">
        <v>376</v>
      </c>
      <c r="D122" s="29"/>
      <c r="E122" s="29">
        <v>42.8</v>
      </c>
      <c r="F122" s="174"/>
      <c r="G122" s="31" t="s">
        <v>321</v>
      </c>
      <c r="H122" s="31" t="s">
        <v>270</v>
      </c>
      <c r="I122" s="31" t="s">
        <v>363</v>
      </c>
      <c r="J122" s="102" t="s">
        <v>346</v>
      </c>
      <c r="K122" s="205"/>
      <c r="L122" s="203"/>
    </row>
    <row r="123" s="3" customFormat="1" ht="41" customHeight="1" spans="1:12">
      <c r="A123" s="27" t="s">
        <v>377</v>
      </c>
      <c r="B123" s="27" t="s">
        <v>378</v>
      </c>
      <c r="C123" s="31" t="s">
        <v>379</v>
      </c>
      <c r="D123" s="29"/>
      <c r="E123" s="29">
        <v>47.5</v>
      </c>
      <c r="F123" s="174"/>
      <c r="G123" s="31" t="s">
        <v>321</v>
      </c>
      <c r="H123" s="31" t="s">
        <v>270</v>
      </c>
      <c r="I123" s="31" t="s">
        <v>187</v>
      </c>
      <c r="J123" s="102" t="s">
        <v>380</v>
      </c>
      <c r="K123" s="200" t="s">
        <v>381</v>
      </c>
      <c r="L123" s="37"/>
    </row>
    <row r="124" s="3" customFormat="1" ht="39" customHeight="1" spans="1:12">
      <c r="A124" s="27" t="s">
        <v>382</v>
      </c>
      <c r="B124" s="27" t="s">
        <v>383</v>
      </c>
      <c r="C124" s="31" t="s">
        <v>384</v>
      </c>
      <c r="D124" s="29"/>
      <c r="E124" s="29">
        <v>47.5</v>
      </c>
      <c r="F124" s="174"/>
      <c r="G124" s="31" t="s">
        <v>321</v>
      </c>
      <c r="H124" s="31" t="s">
        <v>270</v>
      </c>
      <c r="I124" s="31" t="s">
        <v>187</v>
      </c>
      <c r="J124" s="102" t="s">
        <v>380</v>
      </c>
      <c r="K124" s="205"/>
      <c r="L124" s="37"/>
    </row>
    <row r="125" s="3" customFormat="1" ht="36" customHeight="1" spans="1:12">
      <c r="A125" s="27" t="s">
        <v>385</v>
      </c>
      <c r="B125" s="27" t="s">
        <v>386</v>
      </c>
      <c r="C125" s="31" t="s">
        <v>387</v>
      </c>
      <c r="D125" s="29"/>
      <c r="E125" s="29">
        <v>47.5</v>
      </c>
      <c r="F125" s="174"/>
      <c r="G125" s="31" t="s">
        <v>321</v>
      </c>
      <c r="H125" s="31" t="s">
        <v>270</v>
      </c>
      <c r="I125" s="31" t="s">
        <v>187</v>
      </c>
      <c r="J125" s="102" t="s">
        <v>380</v>
      </c>
      <c r="K125" s="124" t="s">
        <v>388</v>
      </c>
      <c r="L125" s="31"/>
    </row>
    <row r="126" s="3" customFormat="1" ht="63" customHeight="1" spans="1:12">
      <c r="A126" s="27">
        <v>250404002</v>
      </c>
      <c r="B126" s="27" t="s">
        <v>389</v>
      </c>
      <c r="C126" s="31" t="s">
        <v>390</v>
      </c>
      <c r="D126" s="177"/>
      <c r="E126" s="29" t="s">
        <v>391</v>
      </c>
      <c r="F126" s="177"/>
      <c r="G126" s="178" t="s">
        <v>392</v>
      </c>
      <c r="H126" s="178" t="s">
        <v>37</v>
      </c>
      <c r="I126" s="178" t="s">
        <v>332</v>
      </c>
      <c r="J126" s="102" t="s">
        <v>380</v>
      </c>
      <c r="K126" s="206" t="s">
        <v>393</v>
      </c>
      <c r="L126" s="207"/>
    </row>
    <row r="127" s="3" customFormat="1" ht="57" customHeight="1" spans="1:12">
      <c r="A127" s="27">
        <v>250404001</v>
      </c>
      <c r="B127" s="27" t="s">
        <v>394</v>
      </c>
      <c r="C127" s="31" t="s">
        <v>395</v>
      </c>
      <c r="D127" s="177"/>
      <c r="E127" s="29" t="s">
        <v>391</v>
      </c>
      <c r="F127" s="177"/>
      <c r="G127" s="178" t="s">
        <v>392</v>
      </c>
      <c r="H127" s="178" t="s">
        <v>37</v>
      </c>
      <c r="I127" s="178" t="s">
        <v>332</v>
      </c>
      <c r="J127" s="102" t="s">
        <v>380</v>
      </c>
      <c r="K127" s="206" t="s">
        <v>396</v>
      </c>
      <c r="L127" s="208"/>
    </row>
    <row r="128" s="3" customFormat="1" ht="57" customHeight="1" spans="1:12">
      <c r="A128" s="27">
        <v>2503070094</v>
      </c>
      <c r="B128" s="27" t="s">
        <v>397</v>
      </c>
      <c r="C128" s="31" t="s">
        <v>398</v>
      </c>
      <c r="D128" s="177"/>
      <c r="E128" s="29" t="s">
        <v>314</v>
      </c>
      <c r="F128" s="177"/>
      <c r="G128" s="178" t="s">
        <v>392</v>
      </c>
      <c r="H128" s="178" t="s">
        <v>37</v>
      </c>
      <c r="I128" s="178" t="s">
        <v>332</v>
      </c>
      <c r="J128" s="102" t="s">
        <v>380</v>
      </c>
      <c r="K128" s="206" t="s">
        <v>399</v>
      </c>
      <c r="L128" s="31"/>
    </row>
    <row r="129" s="3" customFormat="1" ht="50" customHeight="1" spans="1:12">
      <c r="A129" s="27" t="s">
        <v>385</v>
      </c>
      <c r="B129" s="27" t="s">
        <v>400</v>
      </c>
      <c r="C129" s="31" t="s">
        <v>401</v>
      </c>
      <c r="D129" s="177"/>
      <c r="E129" s="29" t="s">
        <v>314</v>
      </c>
      <c r="F129" s="177"/>
      <c r="G129" s="178" t="s">
        <v>392</v>
      </c>
      <c r="H129" s="178" t="s">
        <v>37</v>
      </c>
      <c r="I129" s="178" t="s">
        <v>332</v>
      </c>
      <c r="J129" s="102" t="s">
        <v>380</v>
      </c>
      <c r="K129" s="206" t="s">
        <v>402</v>
      </c>
      <c r="L129" s="31"/>
    </row>
    <row r="130" s="3" customFormat="1" ht="45" customHeight="1" spans="1:12">
      <c r="A130" s="31" t="s">
        <v>403</v>
      </c>
      <c r="B130" s="31" t="s">
        <v>404</v>
      </c>
      <c r="C130" s="31" t="s">
        <v>405</v>
      </c>
      <c r="D130" s="177"/>
      <c r="E130" s="29" t="s">
        <v>314</v>
      </c>
      <c r="F130" s="209"/>
      <c r="G130" s="178" t="s">
        <v>392</v>
      </c>
      <c r="H130" s="178" t="s">
        <v>37</v>
      </c>
      <c r="I130" s="178" t="s">
        <v>332</v>
      </c>
      <c r="J130" s="102" t="s">
        <v>380</v>
      </c>
      <c r="K130" s="206" t="s">
        <v>406</v>
      </c>
      <c r="L130" s="31"/>
    </row>
    <row r="131" s="3" customFormat="1" ht="45" customHeight="1" spans="1:12">
      <c r="A131" s="79" t="s">
        <v>407</v>
      </c>
      <c r="B131" s="210" t="s">
        <v>408</v>
      </c>
      <c r="C131" s="210" t="s">
        <v>408</v>
      </c>
      <c r="D131" s="211">
        <f>E131+E132</f>
        <v>95</v>
      </c>
      <c r="E131" s="144">
        <v>47.1</v>
      </c>
      <c r="F131" s="90"/>
      <c r="G131" s="212" t="s">
        <v>392</v>
      </c>
      <c r="H131" s="178" t="s">
        <v>37</v>
      </c>
      <c r="I131" s="178" t="s">
        <v>332</v>
      </c>
      <c r="J131" s="252" t="s">
        <v>380</v>
      </c>
      <c r="K131" s="253" t="s">
        <v>409</v>
      </c>
      <c r="L131" s="37"/>
    </row>
    <row r="132" s="3" customFormat="1" customHeight="1" spans="1:12">
      <c r="A132" s="37" t="s">
        <v>410</v>
      </c>
      <c r="B132" s="213" t="s">
        <v>411</v>
      </c>
      <c r="C132" s="213" t="s">
        <v>411</v>
      </c>
      <c r="D132" s="77"/>
      <c r="E132" s="144">
        <v>47.9</v>
      </c>
      <c r="F132" s="33"/>
      <c r="G132" s="214"/>
      <c r="H132" s="178"/>
      <c r="I132" s="178"/>
      <c r="J132" s="254"/>
      <c r="K132" s="253" t="s">
        <v>412</v>
      </c>
      <c r="L132" s="255"/>
    </row>
    <row r="133" s="3" customFormat="1" ht="47" customHeight="1" spans="1:12">
      <c r="A133" s="88" t="s">
        <v>413</v>
      </c>
      <c r="B133" s="90" t="s">
        <v>414</v>
      </c>
      <c r="C133" s="90" t="s">
        <v>414</v>
      </c>
      <c r="D133" s="86">
        <f>E133+E134+E135+E136+E137</f>
        <v>219.4</v>
      </c>
      <c r="E133" s="144">
        <v>47.3</v>
      </c>
      <c r="F133" s="90"/>
      <c r="G133" s="30" t="s">
        <v>392</v>
      </c>
      <c r="H133" s="215" t="s">
        <v>37</v>
      </c>
      <c r="I133" s="148" t="s">
        <v>43</v>
      </c>
      <c r="J133" s="256" t="s">
        <v>415</v>
      </c>
      <c r="K133" s="124" t="s">
        <v>416</v>
      </c>
      <c r="L133" s="246"/>
    </row>
    <row r="134" s="3" customFormat="1" ht="39" customHeight="1" spans="1:12">
      <c r="A134" s="88" t="s">
        <v>417</v>
      </c>
      <c r="B134" s="90" t="s">
        <v>418</v>
      </c>
      <c r="C134" s="90" t="s">
        <v>418</v>
      </c>
      <c r="D134" s="52"/>
      <c r="E134" s="144">
        <v>47.8</v>
      </c>
      <c r="F134" s="90"/>
      <c r="G134" s="216"/>
      <c r="H134" s="217"/>
      <c r="I134" s="149"/>
      <c r="J134" s="257"/>
      <c r="K134" s="258" t="s">
        <v>416</v>
      </c>
      <c r="L134" s="259"/>
    </row>
    <row r="135" s="3" customFormat="1" ht="49" customHeight="1" spans="1:12">
      <c r="A135" s="88" t="s">
        <v>419</v>
      </c>
      <c r="B135" s="90" t="s">
        <v>420</v>
      </c>
      <c r="C135" s="90" t="s">
        <v>420</v>
      </c>
      <c r="D135" s="52"/>
      <c r="E135" s="144">
        <v>45.5</v>
      </c>
      <c r="F135" s="90"/>
      <c r="G135" s="216"/>
      <c r="H135" s="217"/>
      <c r="I135" s="149"/>
      <c r="J135" s="257"/>
      <c r="K135" s="258" t="s">
        <v>421</v>
      </c>
      <c r="L135" s="260"/>
    </row>
    <row r="136" s="3" customFormat="1" ht="51" customHeight="1" spans="1:12">
      <c r="A136" s="88" t="s">
        <v>422</v>
      </c>
      <c r="B136" s="90" t="s">
        <v>423</v>
      </c>
      <c r="C136" s="90" t="s">
        <v>423</v>
      </c>
      <c r="D136" s="52"/>
      <c r="E136" s="144">
        <v>45.8</v>
      </c>
      <c r="F136" s="90"/>
      <c r="G136" s="216"/>
      <c r="H136" s="217"/>
      <c r="I136" s="149"/>
      <c r="J136" s="257"/>
      <c r="K136" s="258" t="s">
        <v>424</v>
      </c>
      <c r="L136" s="260"/>
    </row>
    <row r="137" s="3" customFormat="1" ht="38" customHeight="1" spans="1:12">
      <c r="A137" s="88" t="s">
        <v>425</v>
      </c>
      <c r="B137" s="90" t="s">
        <v>426</v>
      </c>
      <c r="C137" s="90" t="s">
        <v>426</v>
      </c>
      <c r="D137" s="61"/>
      <c r="E137" s="144">
        <v>33</v>
      </c>
      <c r="F137" s="90"/>
      <c r="G137" s="216"/>
      <c r="H137" s="217"/>
      <c r="I137" s="149"/>
      <c r="J137" s="257"/>
      <c r="K137" s="261" t="s">
        <v>427</v>
      </c>
      <c r="L137" s="111"/>
    </row>
    <row r="138" s="3" customFormat="1" ht="25" customHeight="1" spans="1:12">
      <c r="A138" s="27">
        <v>250404002</v>
      </c>
      <c r="B138" s="22" t="s">
        <v>428</v>
      </c>
      <c r="C138" s="31" t="s">
        <v>390</v>
      </c>
      <c r="D138" s="218">
        <f>E138+E139</f>
        <v>66.6</v>
      </c>
      <c r="E138" s="29" t="s">
        <v>391</v>
      </c>
      <c r="F138" s="219"/>
      <c r="G138" s="178" t="s">
        <v>392</v>
      </c>
      <c r="H138" s="178" t="s">
        <v>37</v>
      </c>
      <c r="I138" s="178" t="s">
        <v>332</v>
      </c>
      <c r="J138" s="252" t="s">
        <v>380</v>
      </c>
      <c r="K138" s="102" t="s">
        <v>429</v>
      </c>
      <c r="L138" s="31"/>
    </row>
    <row r="139" s="3" customFormat="1" ht="25" customHeight="1" spans="1:12">
      <c r="A139" s="27">
        <v>250404001</v>
      </c>
      <c r="B139" s="37"/>
      <c r="C139" s="31" t="s">
        <v>395</v>
      </c>
      <c r="D139" s="177"/>
      <c r="E139" s="29" t="s">
        <v>391</v>
      </c>
      <c r="F139" s="220"/>
      <c r="G139" s="178"/>
      <c r="H139" s="178"/>
      <c r="I139" s="178"/>
      <c r="J139" s="254"/>
      <c r="K139" s="102" t="s">
        <v>430</v>
      </c>
      <c r="L139" s="31"/>
    </row>
    <row r="140" ht="25" customHeight="1" spans="1:12">
      <c r="A140" s="27">
        <v>250404002</v>
      </c>
      <c r="B140" s="37" t="s">
        <v>431</v>
      </c>
      <c r="C140" s="161" t="s">
        <v>390</v>
      </c>
      <c r="D140" s="221">
        <f>E140+E141+E142+E143+E144</f>
        <v>209.1</v>
      </c>
      <c r="E140" s="29" t="s">
        <v>391</v>
      </c>
      <c r="F140" s="219"/>
      <c r="G140" s="222" t="s">
        <v>392</v>
      </c>
      <c r="H140" s="223" t="s">
        <v>37</v>
      </c>
      <c r="I140" s="262" t="s">
        <v>332</v>
      </c>
      <c r="J140" s="252" t="s">
        <v>380</v>
      </c>
      <c r="K140" s="102" t="s">
        <v>429</v>
      </c>
      <c r="L140" s="31"/>
    </row>
    <row r="141" ht="25" customHeight="1" spans="1:12">
      <c r="A141" s="27">
        <v>250404001</v>
      </c>
      <c r="B141" s="37"/>
      <c r="C141" s="161" t="s">
        <v>395</v>
      </c>
      <c r="D141" s="221"/>
      <c r="E141" s="29" t="s">
        <v>391</v>
      </c>
      <c r="F141" s="224"/>
      <c r="G141" s="225"/>
      <c r="H141" s="226"/>
      <c r="I141" s="263"/>
      <c r="J141" s="254"/>
      <c r="K141" s="102" t="s">
        <v>430</v>
      </c>
      <c r="L141" s="31"/>
    </row>
    <row r="142" ht="25" customHeight="1" spans="1:12">
      <c r="A142" s="27">
        <v>2503070094</v>
      </c>
      <c r="B142" s="37"/>
      <c r="C142" s="161" t="s">
        <v>398</v>
      </c>
      <c r="D142" s="221"/>
      <c r="E142" s="29" t="s">
        <v>314</v>
      </c>
      <c r="F142" s="224"/>
      <c r="G142" s="225"/>
      <c r="H142" s="226"/>
      <c r="I142" s="263"/>
      <c r="J142" s="254"/>
      <c r="K142" s="100" t="s">
        <v>432</v>
      </c>
      <c r="L142" s="31"/>
    </row>
    <row r="143" ht="25" customHeight="1" spans="1:12">
      <c r="A143" s="27" t="s">
        <v>385</v>
      </c>
      <c r="B143" s="37"/>
      <c r="C143" s="161" t="s">
        <v>401</v>
      </c>
      <c r="D143" s="221"/>
      <c r="E143" s="31" t="s">
        <v>314</v>
      </c>
      <c r="F143" s="224"/>
      <c r="G143" s="225"/>
      <c r="H143" s="226"/>
      <c r="I143" s="263"/>
      <c r="J143" s="254"/>
      <c r="K143" s="100" t="s">
        <v>433</v>
      </c>
      <c r="L143" s="31"/>
    </row>
    <row r="144" ht="25" customHeight="1" spans="1:12">
      <c r="A144" s="31" t="s">
        <v>403</v>
      </c>
      <c r="B144" s="37"/>
      <c r="C144" s="161" t="s">
        <v>434</v>
      </c>
      <c r="D144" s="77"/>
      <c r="E144" s="31" t="s">
        <v>314</v>
      </c>
      <c r="F144" s="220"/>
      <c r="G144" s="227"/>
      <c r="H144" s="226"/>
      <c r="I144" s="263"/>
      <c r="J144" s="254"/>
      <c r="K144" s="100" t="s">
        <v>435</v>
      </c>
      <c r="L144" s="31"/>
    </row>
    <row r="145" ht="25" customHeight="1" spans="1:12">
      <c r="A145" s="27">
        <v>250404002</v>
      </c>
      <c r="B145" s="75" t="s">
        <v>436</v>
      </c>
      <c r="C145" s="161" t="s">
        <v>390</v>
      </c>
      <c r="D145" s="221">
        <f>E145+E146+E147+E148+E149+E150</f>
        <v>256.6</v>
      </c>
      <c r="E145" s="31" t="s">
        <v>391</v>
      </c>
      <c r="F145" s="219"/>
      <c r="G145" s="222" t="s">
        <v>392</v>
      </c>
      <c r="H145" s="223" t="s">
        <v>37</v>
      </c>
      <c r="I145" s="262" t="s">
        <v>332</v>
      </c>
      <c r="J145" s="252" t="s">
        <v>380</v>
      </c>
      <c r="K145" s="102" t="s">
        <v>429</v>
      </c>
      <c r="L145" s="31"/>
    </row>
    <row r="146" ht="25" customHeight="1" spans="1:12">
      <c r="A146" s="27">
        <v>250404001</v>
      </c>
      <c r="B146" s="75"/>
      <c r="C146" s="161" t="s">
        <v>395</v>
      </c>
      <c r="D146" s="221"/>
      <c r="E146" s="31" t="s">
        <v>391</v>
      </c>
      <c r="F146" s="224"/>
      <c r="G146" s="225"/>
      <c r="H146" s="226"/>
      <c r="I146" s="263"/>
      <c r="J146" s="254"/>
      <c r="K146" s="102" t="s">
        <v>430</v>
      </c>
      <c r="L146" s="31"/>
    </row>
    <row r="147" ht="25" customHeight="1" spans="1:12">
      <c r="A147" s="27">
        <v>2503070094</v>
      </c>
      <c r="B147" s="75"/>
      <c r="C147" s="161" t="s">
        <v>398</v>
      </c>
      <c r="D147" s="221"/>
      <c r="E147" s="31" t="s">
        <v>314</v>
      </c>
      <c r="F147" s="224"/>
      <c r="G147" s="225"/>
      <c r="H147" s="226"/>
      <c r="I147" s="263"/>
      <c r="J147" s="254"/>
      <c r="K147" s="100" t="s">
        <v>432</v>
      </c>
      <c r="L147" s="31"/>
    </row>
    <row r="148" ht="25" customHeight="1" spans="1:12">
      <c r="A148" s="27" t="s">
        <v>437</v>
      </c>
      <c r="B148" s="75"/>
      <c r="C148" s="161" t="s">
        <v>438</v>
      </c>
      <c r="D148" s="221"/>
      <c r="E148" s="31" t="s">
        <v>314</v>
      </c>
      <c r="F148" s="224"/>
      <c r="G148" s="225"/>
      <c r="H148" s="226"/>
      <c r="I148" s="263"/>
      <c r="J148" s="254"/>
      <c r="K148" s="100" t="s">
        <v>439</v>
      </c>
      <c r="L148" s="31"/>
    </row>
    <row r="149" ht="25" customHeight="1" spans="1:12">
      <c r="A149" s="27" t="s">
        <v>385</v>
      </c>
      <c r="B149" s="75"/>
      <c r="C149" s="161" t="s">
        <v>401</v>
      </c>
      <c r="D149" s="221"/>
      <c r="E149" s="31" t="s">
        <v>314</v>
      </c>
      <c r="F149" s="224"/>
      <c r="G149" s="225"/>
      <c r="H149" s="226"/>
      <c r="I149" s="263"/>
      <c r="J149" s="254"/>
      <c r="K149" s="100" t="s">
        <v>433</v>
      </c>
      <c r="L149" s="31"/>
    </row>
    <row r="150" ht="25" customHeight="1" spans="1:12">
      <c r="A150" s="31" t="s">
        <v>403</v>
      </c>
      <c r="B150" s="22"/>
      <c r="C150" s="161" t="s">
        <v>434</v>
      </c>
      <c r="D150" s="77"/>
      <c r="E150" s="31" t="s">
        <v>314</v>
      </c>
      <c r="F150" s="220"/>
      <c r="G150" s="227"/>
      <c r="H150" s="226"/>
      <c r="I150" s="263"/>
      <c r="J150" s="254"/>
      <c r="K150" s="100" t="s">
        <v>435</v>
      </c>
      <c r="L150" s="31"/>
    </row>
    <row r="151" ht="25" customHeight="1" spans="1:12">
      <c r="A151" s="27">
        <v>250404002</v>
      </c>
      <c r="B151" s="75" t="s">
        <v>440</v>
      </c>
      <c r="C151" s="161" t="s">
        <v>390</v>
      </c>
      <c r="D151" s="221">
        <f>E151+E152+E153+E154</f>
        <v>161.6</v>
      </c>
      <c r="E151" s="31" t="s">
        <v>391</v>
      </c>
      <c r="F151" s="219"/>
      <c r="G151" s="222" t="s">
        <v>392</v>
      </c>
      <c r="H151" s="223" t="s">
        <v>37</v>
      </c>
      <c r="I151" s="262" t="s">
        <v>332</v>
      </c>
      <c r="J151" s="252" t="s">
        <v>380</v>
      </c>
      <c r="K151" s="102" t="s">
        <v>429</v>
      </c>
      <c r="L151" s="31"/>
    </row>
    <row r="152" ht="25" customHeight="1" spans="1:12">
      <c r="A152" s="27">
        <v>250404001</v>
      </c>
      <c r="B152" s="75"/>
      <c r="C152" s="161" t="s">
        <v>395</v>
      </c>
      <c r="D152" s="221"/>
      <c r="E152" s="31" t="s">
        <v>391</v>
      </c>
      <c r="F152" s="224"/>
      <c r="G152" s="225"/>
      <c r="H152" s="226"/>
      <c r="I152" s="263"/>
      <c r="J152" s="254"/>
      <c r="K152" s="102" t="s">
        <v>430</v>
      </c>
      <c r="L152" s="31"/>
    </row>
    <row r="153" ht="25" customHeight="1" spans="1:12">
      <c r="A153" s="27" t="s">
        <v>385</v>
      </c>
      <c r="B153" s="75"/>
      <c r="C153" s="161" t="s">
        <v>401</v>
      </c>
      <c r="D153" s="221"/>
      <c r="E153" s="31" t="s">
        <v>314</v>
      </c>
      <c r="F153" s="224"/>
      <c r="G153" s="225"/>
      <c r="H153" s="226"/>
      <c r="I153" s="263"/>
      <c r="J153" s="254"/>
      <c r="K153" s="100" t="s">
        <v>433</v>
      </c>
      <c r="L153" s="31"/>
    </row>
    <row r="154" ht="25" customHeight="1" spans="1:12">
      <c r="A154" s="31" t="s">
        <v>403</v>
      </c>
      <c r="B154" s="22"/>
      <c r="C154" s="161" t="s">
        <v>434</v>
      </c>
      <c r="D154" s="77"/>
      <c r="E154" s="31" t="s">
        <v>314</v>
      </c>
      <c r="F154" s="220"/>
      <c r="G154" s="227"/>
      <c r="H154" s="226"/>
      <c r="I154" s="263"/>
      <c r="J154" s="254"/>
      <c r="K154" s="100" t="s">
        <v>435</v>
      </c>
      <c r="L154" s="31"/>
    </row>
    <row r="155" ht="25" customHeight="1" spans="1:12">
      <c r="A155" s="27">
        <v>250404002</v>
      </c>
      <c r="B155" s="75" t="s">
        <v>441</v>
      </c>
      <c r="C155" s="161" t="s">
        <v>390</v>
      </c>
      <c r="D155" s="221">
        <f>E155+E156+E157+E158+E159+E160</f>
        <v>256.6</v>
      </c>
      <c r="E155" s="31" t="s">
        <v>391</v>
      </c>
      <c r="F155" s="219"/>
      <c r="G155" s="222" t="s">
        <v>392</v>
      </c>
      <c r="H155" s="222" t="s">
        <v>37</v>
      </c>
      <c r="I155" s="262" t="s">
        <v>332</v>
      </c>
      <c r="J155" s="252" t="s">
        <v>380</v>
      </c>
      <c r="K155" s="102" t="s">
        <v>429</v>
      </c>
      <c r="L155" s="31"/>
    </row>
    <row r="156" ht="25" customHeight="1" spans="1:12">
      <c r="A156" s="27">
        <v>250404001</v>
      </c>
      <c r="B156" s="75"/>
      <c r="C156" s="161" t="s">
        <v>395</v>
      </c>
      <c r="D156" s="221"/>
      <c r="E156" s="31" t="s">
        <v>391</v>
      </c>
      <c r="F156" s="224"/>
      <c r="G156" s="225"/>
      <c r="H156" s="225"/>
      <c r="I156" s="263"/>
      <c r="J156" s="254"/>
      <c r="K156" s="102" t="s">
        <v>430</v>
      </c>
      <c r="L156" s="31"/>
    </row>
    <row r="157" ht="25" customHeight="1" spans="1:12">
      <c r="A157" s="27" t="s">
        <v>385</v>
      </c>
      <c r="B157" s="75"/>
      <c r="C157" s="161" t="s">
        <v>401</v>
      </c>
      <c r="D157" s="221"/>
      <c r="E157" s="31" t="s">
        <v>314</v>
      </c>
      <c r="F157" s="224"/>
      <c r="G157" s="225"/>
      <c r="H157" s="225"/>
      <c r="I157" s="263"/>
      <c r="J157" s="254"/>
      <c r="K157" s="100" t="s">
        <v>433</v>
      </c>
      <c r="L157" s="31"/>
    </row>
    <row r="158" ht="25" customHeight="1" spans="1:12">
      <c r="A158" s="31" t="s">
        <v>403</v>
      </c>
      <c r="B158" s="75"/>
      <c r="C158" s="161" t="s">
        <v>434</v>
      </c>
      <c r="D158" s="221"/>
      <c r="E158" s="31" t="s">
        <v>314</v>
      </c>
      <c r="F158" s="224"/>
      <c r="G158" s="225"/>
      <c r="H158" s="225"/>
      <c r="I158" s="263"/>
      <c r="J158" s="254"/>
      <c r="K158" s="100" t="s">
        <v>435</v>
      </c>
      <c r="L158" s="31"/>
    </row>
    <row r="159" ht="25" customHeight="1" spans="1:12">
      <c r="A159" s="27" t="s">
        <v>377</v>
      </c>
      <c r="B159" s="75"/>
      <c r="C159" s="228" t="s">
        <v>442</v>
      </c>
      <c r="D159" s="221"/>
      <c r="E159" s="31">
        <v>47.5</v>
      </c>
      <c r="F159" s="224"/>
      <c r="G159" s="225"/>
      <c r="H159" s="225"/>
      <c r="I159" s="263"/>
      <c r="J159" s="254"/>
      <c r="K159" s="100" t="s">
        <v>443</v>
      </c>
      <c r="L159" s="33"/>
    </row>
    <row r="160" ht="25" customHeight="1" spans="1:12">
      <c r="A160" s="27" t="s">
        <v>382</v>
      </c>
      <c r="B160" s="22"/>
      <c r="C160" s="228" t="s">
        <v>444</v>
      </c>
      <c r="D160" s="77"/>
      <c r="E160" s="31">
        <v>47.5</v>
      </c>
      <c r="F160" s="220"/>
      <c r="G160" s="227"/>
      <c r="H160" s="227"/>
      <c r="I160" s="263"/>
      <c r="J160" s="254"/>
      <c r="K160" s="100" t="s">
        <v>445</v>
      </c>
      <c r="L160" s="33"/>
    </row>
    <row r="161" ht="25" customHeight="1" spans="1:12">
      <c r="A161" s="27" t="s">
        <v>377</v>
      </c>
      <c r="B161" s="22" t="s">
        <v>446</v>
      </c>
      <c r="C161" s="228" t="s">
        <v>442</v>
      </c>
      <c r="D161" s="86">
        <f>E161+E162</f>
        <v>95</v>
      </c>
      <c r="E161" s="161" t="s">
        <v>314</v>
      </c>
      <c r="F161" s="229"/>
      <c r="G161" s="230" t="s">
        <v>392</v>
      </c>
      <c r="H161" s="178" t="s">
        <v>37</v>
      </c>
      <c r="I161" s="178" t="s">
        <v>332</v>
      </c>
      <c r="J161" s="252" t="s">
        <v>380</v>
      </c>
      <c r="K161" s="100" t="s">
        <v>443</v>
      </c>
      <c r="L161" s="33"/>
    </row>
    <row r="162" ht="25" customHeight="1" spans="1:12">
      <c r="A162" s="27" t="s">
        <v>382</v>
      </c>
      <c r="B162" s="37"/>
      <c r="C162" s="228" t="s">
        <v>444</v>
      </c>
      <c r="D162" s="61"/>
      <c r="E162" s="161" t="s">
        <v>314</v>
      </c>
      <c r="F162" s="231"/>
      <c r="G162" s="230"/>
      <c r="H162" s="178"/>
      <c r="I162" s="178"/>
      <c r="J162" s="254"/>
      <c r="K162" s="100" t="s">
        <v>445</v>
      </c>
      <c r="L162" s="33"/>
    </row>
    <row r="163" ht="25" customHeight="1" spans="1:12">
      <c r="A163" s="88" t="s">
        <v>447</v>
      </c>
      <c r="B163" s="37" t="s">
        <v>448</v>
      </c>
      <c r="C163" s="210" t="s">
        <v>408</v>
      </c>
      <c r="D163" s="211">
        <f>E163+E164</f>
        <v>95</v>
      </c>
      <c r="E163" s="232">
        <v>47.1</v>
      </c>
      <c r="F163" s="231"/>
      <c r="G163" s="233" t="s">
        <v>392</v>
      </c>
      <c r="H163" s="178" t="s">
        <v>37</v>
      </c>
      <c r="I163" s="178" t="s">
        <v>332</v>
      </c>
      <c r="J163" s="252" t="s">
        <v>380</v>
      </c>
      <c r="K163" s="264" t="s">
        <v>449</v>
      </c>
      <c r="L163" s="33"/>
    </row>
    <row r="164" ht="25" customHeight="1" spans="1:12">
      <c r="A164" s="37" t="s">
        <v>410</v>
      </c>
      <c r="B164" s="37"/>
      <c r="C164" s="213" t="s">
        <v>411</v>
      </c>
      <c r="D164" s="77"/>
      <c r="E164" s="232">
        <v>47.9</v>
      </c>
      <c r="F164" s="234"/>
      <c r="G164" s="235"/>
      <c r="H164" s="178"/>
      <c r="I164" s="178"/>
      <c r="J164" s="254"/>
      <c r="K164" s="264" t="s">
        <v>450</v>
      </c>
      <c r="L164" s="265"/>
    </row>
    <row r="165" ht="25" customHeight="1" spans="1:12">
      <c r="A165" s="88" t="s">
        <v>413</v>
      </c>
      <c r="B165" s="75" t="s">
        <v>451</v>
      </c>
      <c r="C165" s="90" t="s">
        <v>414</v>
      </c>
      <c r="D165" s="86">
        <f>E165+E166+E167+E168+E169</f>
        <v>219.4</v>
      </c>
      <c r="E165" s="144">
        <v>47.3</v>
      </c>
      <c r="F165" s="87"/>
      <c r="G165" s="30" t="s">
        <v>392</v>
      </c>
      <c r="H165" s="215" t="s">
        <v>37</v>
      </c>
      <c r="I165" s="148" t="s">
        <v>43</v>
      </c>
      <c r="J165" s="256" t="s">
        <v>415</v>
      </c>
      <c r="K165" s="258" t="s">
        <v>452</v>
      </c>
      <c r="L165" s="190"/>
    </row>
    <row r="166" ht="25" customHeight="1" spans="1:12">
      <c r="A166" s="88" t="s">
        <v>417</v>
      </c>
      <c r="B166" s="75"/>
      <c r="C166" s="90" t="s">
        <v>418</v>
      </c>
      <c r="D166" s="52"/>
      <c r="E166" s="144">
        <v>47.8</v>
      </c>
      <c r="F166" s="78"/>
      <c r="G166" s="216"/>
      <c r="H166" s="217"/>
      <c r="I166" s="149"/>
      <c r="J166" s="257"/>
      <c r="K166" s="258" t="s">
        <v>453</v>
      </c>
      <c r="L166" s="259"/>
    </row>
    <row r="167" ht="25" customHeight="1" spans="1:12">
      <c r="A167" s="88" t="s">
        <v>419</v>
      </c>
      <c r="B167" s="75"/>
      <c r="C167" s="90" t="s">
        <v>420</v>
      </c>
      <c r="D167" s="52"/>
      <c r="E167" s="144">
        <v>45.5</v>
      </c>
      <c r="F167" s="78"/>
      <c r="G167" s="216"/>
      <c r="H167" s="217"/>
      <c r="I167" s="149"/>
      <c r="J167" s="257"/>
      <c r="K167" s="258" t="s">
        <v>454</v>
      </c>
      <c r="L167" s="260"/>
    </row>
    <row r="168" ht="25" customHeight="1" spans="1:12">
      <c r="A168" s="88" t="s">
        <v>422</v>
      </c>
      <c r="B168" s="75"/>
      <c r="C168" s="90" t="s">
        <v>423</v>
      </c>
      <c r="D168" s="52"/>
      <c r="E168" s="144">
        <v>45.8</v>
      </c>
      <c r="F168" s="78"/>
      <c r="G168" s="216"/>
      <c r="H168" s="217"/>
      <c r="I168" s="149"/>
      <c r="J168" s="257"/>
      <c r="K168" s="258" t="s">
        <v>455</v>
      </c>
      <c r="L168" s="260"/>
    </row>
    <row r="169" ht="25" customHeight="1" spans="1:12">
      <c r="A169" s="88" t="s">
        <v>425</v>
      </c>
      <c r="B169" s="22"/>
      <c r="C169" s="90" t="s">
        <v>426</v>
      </c>
      <c r="D169" s="61"/>
      <c r="E169" s="144">
        <v>33</v>
      </c>
      <c r="F169" s="83"/>
      <c r="G169" s="216"/>
      <c r="H169" s="217"/>
      <c r="I169" s="149"/>
      <c r="J169" s="257"/>
      <c r="K169" s="124" t="s">
        <v>456</v>
      </c>
      <c r="L169" s="111"/>
    </row>
    <row r="170" ht="45" customHeight="1" spans="1:12">
      <c r="A170" s="37">
        <v>2503070084</v>
      </c>
      <c r="B170" s="31" t="s">
        <v>457</v>
      </c>
      <c r="C170" s="31" t="s">
        <v>458</v>
      </c>
      <c r="D170" s="22"/>
      <c r="E170" s="37">
        <v>14.3</v>
      </c>
      <c r="F170" s="31"/>
      <c r="G170" s="37" t="s">
        <v>459</v>
      </c>
      <c r="H170" s="37" t="s">
        <v>460</v>
      </c>
      <c r="I170" s="37" t="s">
        <v>332</v>
      </c>
      <c r="J170" s="252" t="s">
        <v>461</v>
      </c>
      <c r="K170" s="85" t="s">
        <v>462</v>
      </c>
      <c r="L170" s="136"/>
    </row>
    <row r="171" ht="54" customHeight="1" spans="1:12">
      <c r="A171" s="294" t="s">
        <v>463</v>
      </c>
      <c r="B171" s="31" t="s">
        <v>464</v>
      </c>
      <c r="C171" s="31" t="s">
        <v>465</v>
      </c>
      <c r="D171" s="22">
        <f>E171*5</f>
        <v>71.5</v>
      </c>
      <c r="E171" s="37">
        <v>14.3</v>
      </c>
      <c r="F171" s="31"/>
      <c r="G171" s="37" t="s">
        <v>459</v>
      </c>
      <c r="H171" s="37" t="s">
        <v>460</v>
      </c>
      <c r="I171" s="37" t="s">
        <v>332</v>
      </c>
      <c r="J171" s="252" t="s">
        <v>461</v>
      </c>
      <c r="K171" s="109"/>
      <c r="L171" s="136"/>
    </row>
    <row r="172" ht="46" customHeight="1" spans="1:12">
      <c r="A172" s="31" t="s">
        <v>466</v>
      </c>
      <c r="B172" s="31" t="s">
        <v>467</v>
      </c>
      <c r="C172" s="31" t="s">
        <v>467</v>
      </c>
      <c r="D172" s="144"/>
      <c r="E172" s="144">
        <v>31.1</v>
      </c>
      <c r="F172" s="31"/>
      <c r="G172" s="37" t="s">
        <v>459</v>
      </c>
      <c r="H172" s="37" t="s">
        <v>460</v>
      </c>
      <c r="I172" s="37" t="s">
        <v>332</v>
      </c>
      <c r="J172" s="252" t="s">
        <v>461</v>
      </c>
      <c r="K172" s="105" t="s">
        <v>468</v>
      </c>
      <c r="L172" s="136"/>
    </row>
    <row r="173" ht="37" customHeight="1" spans="1:12">
      <c r="A173" s="31" t="s">
        <v>469</v>
      </c>
      <c r="B173" s="37" t="s">
        <v>470</v>
      </c>
      <c r="C173" s="31" t="s">
        <v>471</v>
      </c>
      <c r="D173" s="144"/>
      <c r="E173" s="144">
        <v>35.8</v>
      </c>
      <c r="F173" s="37"/>
      <c r="G173" s="37" t="s">
        <v>472</v>
      </c>
      <c r="H173" s="37" t="s">
        <v>37</v>
      </c>
      <c r="I173" s="37" t="s">
        <v>473</v>
      </c>
      <c r="J173" s="266" t="s">
        <v>474</v>
      </c>
      <c r="K173" s="100" t="s">
        <v>475</v>
      </c>
      <c r="L173" s="136"/>
    </row>
    <row r="174" ht="42" customHeight="1" spans="1:12">
      <c r="A174" s="31" t="s">
        <v>476</v>
      </c>
      <c r="B174" s="31" t="s">
        <v>477</v>
      </c>
      <c r="C174" s="31" t="s">
        <v>478</v>
      </c>
      <c r="D174" s="64"/>
      <c r="E174" s="144">
        <v>25.2</v>
      </c>
      <c r="F174" s="31"/>
      <c r="G174" s="37" t="s">
        <v>472</v>
      </c>
      <c r="H174" s="37" t="s">
        <v>37</v>
      </c>
      <c r="I174" s="37" t="s">
        <v>473</v>
      </c>
      <c r="J174" s="266" t="s">
        <v>474</v>
      </c>
      <c r="K174" s="100" t="s">
        <v>479</v>
      </c>
      <c r="L174" s="136"/>
    </row>
    <row r="175" customHeight="1" spans="1:12">
      <c r="A175" s="31" t="s">
        <v>480</v>
      </c>
      <c r="B175" s="31" t="s">
        <v>481</v>
      </c>
      <c r="C175" s="31" t="s">
        <v>482</v>
      </c>
      <c r="D175" s="75">
        <f>7.6*5</f>
        <v>38</v>
      </c>
      <c r="E175" s="31" t="s">
        <v>483</v>
      </c>
      <c r="F175" s="103"/>
      <c r="G175" s="31" t="s">
        <v>472</v>
      </c>
      <c r="H175" s="31" t="s">
        <v>37</v>
      </c>
      <c r="I175" s="31" t="s">
        <v>473</v>
      </c>
      <c r="J175" s="267" t="s">
        <v>474</v>
      </c>
      <c r="K175" s="102" t="s">
        <v>484</v>
      </c>
      <c r="L175" s="136"/>
    </row>
    <row r="176" customHeight="1" spans="1:12">
      <c r="A176" s="31" t="s">
        <v>485</v>
      </c>
      <c r="B176" s="31"/>
      <c r="C176" s="31" t="s">
        <v>486</v>
      </c>
      <c r="D176" s="75"/>
      <c r="E176" s="31" t="s">
        <v>483</v>
      </c>
      <c r="F176" s="117"/>
      <c r="G176" s="31"/>
      <c r="H176" s="31"/>
      <c r="I176" s="31"/>
      <c r="J176" s="266"/>
      <c r="K176" s="102" t="s">
        <v>487</v>
      </c>
      <c r="L176" s="136"/>
    </row>
    <row r="177" ht="39" customHeight="1" spans="1:12">
      <c r="A177" s="31" t="s">
        <v>488</v>
      </c>
      <c r="B177" s="31"/>
      <c r="C177" s="31" t="s">
        <v>489</v>
      </c>
      <c r="D177" s="75"/>
      <c r="E177" s="31" t="s">
        <v>483</v>
      </c>
      <c r="F177" s="117"/>
      <c r="G177" s="31"/>
      <c r="H177" s="31"/>
      <c r="I177" s="31"/>
      <c r="J177" s="266"/>
      <c r="K177" s="102" t="s">
        <v>490</v>
      </c>
      <c r="L177" s="136"/>
    </row>
    <row r="178" customHeight="1" spans="1:12">
      <c r="A178" s="31" t="s">
        <v>491</v>
      </c>
      <c r="B178" s="31"/>
      <c r="C178" s="31" t="s">
        <v>492</v>
      </c>
      <c r="D178" s="75"/>
      <c r="E178" s="31" t="s">
        <v>483</v>
      </c>
      <c r="F178" s="117"/>
      <c r="G178" s="31"/>
      <c r="H178" s="31"/>
      <c r="I178" s="31"/>
      <c r="J178" s="266"/>
      <c r="K178" s="102" t="s">
        <v>493</v>
      </c>
      <c r="L178" s="136"/>
    </row>
    <row r="179" ht="47" customHeight="1" spans="1:12">
      <c r="A179" s="31" t="s">
        <v>494</v>
      </c>
      <c r="B179" s="31"/>
      <c r="C179" s="31" t="s">
        <v>495</v>
      </c>
      <c r="D179" s="22"/>
      <c r="E179" s="31" t="s">
        <v>483</v>
      </c>
      <c r="F179" s="208"/>
      <c r="G179" s="31"/>
      <c r="H179" s="31"/>
      <c r="I179" s="31"/>
      <c r="J179" s="266"/>
      <c r="K179" s="102" t="s">
        <v>496</v>
      </c>
      <c r="L179" s="136"/>
    </row>
    <row r="180" customHeight="1" spans="1:12">
      <c r="A180" s="31" t="s">
        <v>497</v>
      </c>
      <c r="B180" s="103" t="s">
        <v>498</v>
      </c>
      <c r="C180" s="236" t="s">
        <v>499</v>
      </c>
      <c r="D180" s="237">
        <f>E180+E181+E182+E183+E184</f>
        <v>127.1</v>
      </c>
      <c r="E180" s="238">
        <v>24.3</v>
      </c>
      <c r="F180" s="239"/>
      <c r="G180" s="103" t="s">
        <v>500</v>
      </c>
      <c r="H180" s="103" t="s">
        <v>37</v>
      </c>
      <c r="I180" s="103" t="s">
        <v>332</v>
      </c>
      <c r="J180" s="268" t="s">
        <v>501</v>
      </c>
      <c r="K180" s="102" t="s">
        <v>484</v>
      </c>
      <c r="L180" s="103"/>
    </row>
    <row r="181" customHeight="1" spans="1:12">
      <c r="A181" s="31" t="s">
        <v>502</v>
      </c>
      <c r="B181" s="117"/>
      <c r="C181" s="236" t="s">
        <v>503</v>
      </c>
      <c r="D181" s="240"/>
      <c r="E181" s="241">
        <v>25.7</v>
      </c>
      <c r="F181" s="242"/>
      <c r="G181" s="117"/>
      <c r="H181" s="117"/>
      <c r="I181" s="117"/>
      <c r="J181" s="269"/>
      <c r="K181" s="102" t="s">
        <v>487</v>
      </c>
      <c r="L181" s="117"/>
    </row>
    <row r="182" customHeight="1" spans="1:12">
      <c r="A182" s="31" t="s">
        <v>504</v>
      </c>
      <c r="B182" s="117"/>
      <c r="C182" s="236" t="s">
        <v>505</v>
      </c>
      <c r="D182" s="240"/>
      <c r="E182" s="241">
        <v>25.7</v>
      </c>
      <c r="F182" s="242"/>
      <c r="G182" s="117"/>
      <c r="H182" s="117"/>
      <c r="I182" s="117"/>
      <c r="J182" s="269"/>
      <c r="K182" s="102" t="s">
        <v>506</v>
      </c>
      <c r="L182" s="117"/>
    </row>
    <row r="183" customHeight="1" spans="1:12">
      <c r="A183" s="31" t="s">
        <v>507</v>
      </c>
      <c r="B183" s="117"/>
      <c r="C183" s="236" t="s">
        <v>508</v>
      </c>
      <c r="D183" s="240"/>
      <c r="E183" s="241">
        <v>25.7</v>
      </c>
      <c r="F183" s="242"/>
      <c r="G183" s="117"/>
      <c r="H183" s="117"/>
      <c r="I183" s="117"/>
      <c r="J183" s="269"/>
      <c r="K183" s="102" t="s">
        <v>493</v>
      </c>
      <c r="L183" s="117"/>
    </row>
    <row r="184" ht="53" customHeight="1" spans="1:12">
      <c r="A184" s="31" t="s">
        <v>509</v>
      </c>
      <c r="B184" s="208"/>
      <c r="C184" s="236" t="s">
        <v>510</v>
      </c>
      <c r="D184" s="243"/>
      <c r="E184" s="241">
        <v>25.7</v>
      </c>
      <c r="F184" s="242"/>
      <c r="G184" s="117"/>
      <c r="H184" s="117"/>
      <c r="I184" s="117"/>
      <c r="J184" s="269"/>
      <c r="K184" s="102" t="s">
        <v>496</v>
      </c>
      <c r="L184" s="117"/>
    </row>
    <row r="185" customHeight="1" spans="1:12">
      <c r="A185" s="31" t="s">
        <v>511</v>
      </c>
      <c r="B185" s="244" t="s">
        <v>512</v>
      </c>
      <c r="C185" s="31" t="s">
        <v>513</v>
      </c>
      <c r="D185" s="240">
        <f>E185+E186+E187</f>
        <v>170.1</v>
      </c>
      <c r="E185" s="144">
        <v>57</v>
      </c>
      <c r="F185" s="245" t="s">
        <v>71</v>
      </c>
      <c r="G185" s="246" t="s">
        <v>321</v>
      </c>
      <c r="H185" s="246" t="s">
        <v>37</v>
      </c>
      <c r="I185" s="246" t="s">
        <v>332</v>
      </c>
      <c r="J185" s="270" t="s">
        <v>501</v>
      </c>
      <c r="K185" s="102" t="s">
        <v>475</v>
      </c>
      <c r="L185" s="117"/>
    </row>
    <row r="186" ht="39" customHeight="1" spans="1:12">
      <c r="A186" s="31" t="s">
        <v>514</v>
      </c>
      <c r="B186" s="247"/>
      <c r="C186" s="31" t="s">
        <v>515</v>
      </c>
      <c r="D186" s="240"/>
      <c r="E186" s="144">
        <v>49.5</v>
      </c>
      <c r="F186" s="248"/>
      <c r="G186" s="117"/>
      <c r="H186" s="117"/>
      <c r="I186" s="117"/>
      <c r="J186" s="269"/>
      <c r="K186" s="102" t="s">
        <v>516</v>
      </c>
      <c r="L186" s="117"/>
    </row>
    <row r="187" ht="48" customHeight="1" spans="1:12">
      <c r="A187" s="31" t="s">
        <v>517</v>
      </c>
      <c r="B187" s="249"/>
      <c r="C187" s="60" t="s">
        <v>518</v>
      </c>
      <c r="D187" s="243"/>
      <c r="E187" s="144">
        <v>63.6</v>
      </c>
      <c r="F187" s="250"/>
      <c r="G187" s="208"/>
      <c r="H187" s="208"/>
      <c r="I187" s="208"/>
      <c r="J187" s="271"/>
      <c r="K187" s="102" t="s">
        <v>479</v>
      </c>
      <c r="L187" s="208"/>
    </row>
    <row r="188" ht="63" customHeight="1" spans="1:12">
      <c r="A188" s="27" t="s">
        <v>519</v>
      </c>
      <c r="B188" s="27" t="s">
        <v>520</v>
      </c>
      <c r="C188" s="31" t="s">
        <v>521</v>
      </c>
      <c r="D188" s="29"/>
      <c r="E188" s="144">
        <v>48.8</v>
      </c>
      <c r="F188" s="174"/>
      <c r="G188" s="31" t="s">
        <v>321</v>
      </c>
      <c r="H188" s="251" t="s">
        <v>37</v>
      </c>
      <c r="I188" s="251" t="s">
        <v>522</v>
      </c>
      <c r="J188" s="272" t="s">
        <v>523</v>
      </c>
      <c r="K188" s="103" t="s">
        <v>524</v>
      </c>
      <c r="L188" s="103"/>
    </row>
    <row r="189" ht="54" customHeight="1" spans="1:12">
      <c r="A189" s="27" t="s">
        <v>525</v>
      </c>
      <c r="B189" s="27" t="s">
        <v>526</v>
      </c>
      <c r="C189" s="31" t="s">
        <v>527</v>
      </c>
      <c r="D189" s="29"/>
      <c r="E189" s="144">
        <v>48.8</v>
      </c>
      <c r="F189" s="174"/>
      <c r="G189" s="31" t="s">
        <v>321</v>
      </c>
      <c r="H189" s="251" t="s">
        <v>37</v>
      </c>
      <c r="I189" s="251" t="s">
        <v>522</v>
      </c>
      <c r="J189" s="272" t="s">
        <v>528</v>
      </c>
      <c r="K189" s="269"/>
      <c r="L189" s="103"/>
    </row>
    <row r="190" ht="57" customHeight="1" spans="1:12">
      <c r="A190" s="27" t="s">
        <v>529</v>
      </c>
      <c r="B190" s="27" t="s">
        <v>530</v>
      </c>
      <c r="C190" s="31" t="s">
        <v>530</v>
      </c>
      <c r="D190" s="29"/>
      <c r="E190" s="29">
        <v>55.1</v>
      </c>
      <c r="F190" s="174"/>
      <c r="G190" s="31" t="s">
        <v>321</v>
      </c>
      <c r="H190" s="251" t="s">
        <v>37</v>
      </c>
      <c r="I190" s="251" t="s">
        <v>522</v>
      </c>
      <c r="J190" s="272" t="s">
        <v>523</v>
      </c>
      <c r="K190" s="268" t="s">
        <v>531</v>
      </c>
      <c r="L190" s="103"/>
    </row>
    <row r="191" ht="48" customHeight="1" spans="1:12">
      <c r="A191" s="27" t="s">
        <v>532</v>
      </c>
      <c r="B191" s="27" t="s">
        <v>533</v>
      </c>
      <c r="C191" s="31" t="s">
        <v>533</v>
      </c>
      <c r="D191" s="29"/>
      <c r="E191" s="29">
        <v>55.1</v>
      </c>
      <c r="F191" s="174"/>
      <c r="G191" s="31" t="s">
        <v>321</v>
      </c>
      <c r="H191" s="251" t="s">
        <v>37</v>
      </c>
      <c r="I191" s="251" t="s">
        <v>522</v>
      </c>
      <c r="J191" s="272" t="s">
        <v>523</v>
      </c>
      <c r="K191" s="269"/>
      <c r="L191" s="103"/>
    </row>
    <row r="192" ht="52" customHeight="1" spans="1:12">
      <c r="A192" s="27" t="s">
        <v>534</v>
      </c>
      <c r="B192" s="31" t="s">
        <v>535</v>
      </c>
      <c r="C192" s="31" t="s">
        <v>535</v>
      </c>
      <c r="D192" s="29"/>
      <c r="E192" s="29">
        <v>55.1</v>
      </c>
      <c r="F192" s="174"/>
      <c r="G192" s="31" t="s">
        <v>321</v>
      </c>
      <c r="H192" s="251" t="s">
        <v>37</v>
      </c>
      <c r="I192" s="251" t="s">
        <v>522</v>
      </c>
      <c r="J192" s="272" t="s">
        <v>523</v>
      </c>
      <c r="K192" s="269"/>
      <c r="L192" s="103"/>
    </row>
    <row r="193" ht="58" customHeight="1" spans="1:12">
      <c r="A193" s="273" t="s">
        <v>536</v>
      </c>
      <c r="B193" s="31" t="s">
        <v>537</v>
      </c>
      <c r="C193" s="31" t="s">
        <v>537</v>
      </c>
      <c r="D193" s="29"/>
      <c r="E193" s="29">
        <v>55.1</v>
      </c>
      <c r="F193" s="174"/>
      <c r="G193" s="31" t="s">
        <v>321</v>
      </c>
      <c r="H193" s="251" t="s">
        <v>37</v>
      </c>
      <c r="I193" s="251" t="s">
        <v>522</v>
      </c>
      <c r="J193" s="272" t="s">
        <v>523</v>
      </c>
      <c r="K193" s="269"/>
      <c r="L193" s="103"/>
    </row>
    <row r="194" ht="59" customHeight="1" spans="1:12">
      <c r="A194" s="27" t="s">
        <v>538</v>
      </c>
      <c r="B194" s="27" t="s">
        <v>539</v>
      </c>
      <c r="C194" s="31" t="s">
        <v>540</v>
      </c>
      <c r="D194" s="29"/>
      <c r="E194" s="29">
        <v>76</v>
      </c>
      <c r="F194" s="174"/>
      <c r="G194" s="31" t="s">
        <v>321</v>
      </c>
      <c r="H194" s="251" t="s">
        <v>37</v>
      </c>
      <c r="I194" s="251" t="s">
        <v>522</v>
      </c>
      <c r="J194" s="272" t="s">
        <v>523</v>
      </c>
      <c r="K194" s="103" t="s">
        <v>541</v>
      </c>
      <c r="L194" s="103"/>
    </row>
    <row r="195" ht="53" customHeight="1" spans="1:12">
      <c r="A195" s="27" t="s">
        <v>542</v>
      </c>
      <c r="B195" s="31" t="s">
        <v>543</v>
      </c>
      <c r="C195" s="31" t="s">
        <v>543</v>
      </c>
      <c r="D195" s="29"/>
      <c r="E195" s="29">
        <v>76</v>
      </c>
      <c r="F195" s="174"/>
      <c r="G195" s="31" t="s">
        <v>321</v>
      </c>
      <c r="H195" s="251" t="s">
        <v>37</v>
      </c>
      <c r="I195" s="251" t="s">
        <v>522</v>
      </c>
      <c r="J195" s="272" t="s">
        <v>523</v>
      </c>
      <c r="K195" s="208"/>
      <c r="L195" s="103"/>
    </row>
    <row r="196" ht="21" customHeight="1" spans="1:12">
      <c r="A196" s="236" t="s">
        <v>544</v>
      </c>
      <c r="B196" s="274" t="s">
        <v>545</v>
      </c>
      <c r="C196" s="236" t="s">
        <v>546</v>
      </c>
      <c r="D196" s="218">
        <v>388.64</v>
      </c>
      <c r="E196" s="236">
        <v>36.6</v>
      </c>
      <c r="F196" s="275"/>
      <c r="G196" s="117" t="s">
        <v>42</v>
      </c>
      <c r="H196" s="117" t="s">
        <v>37</v>
      </c>
      <c r="I196" s="289" t="s">
        <v>345</v>
      </c>
      <c r="J196" s="269" t="s">
        <v>547</v>
      </c>
      <c r="K196" s="290" t="s">
        <v>548</v>
      </c>
      <c r="L196" s="31"/>
    </row>
    <row r="197" ht="20" customHeight="1" spans="1:12">
      <c r="A197" s="236" t="s">
        <v>549</v>
      </c>
      <c r="B197" s="274"/>
      <c r="C197" s="160" t="s">
        <v>550</v>
      </c>
      <c r="D197" s="218"/>
      <c r="E197" s="160">
        <v>20</v>
      </c>
      <c r="F197" s="276"/>
      <c r="G197" s="117"/>
      <c r="H197" s="117"/>
      <c r="I197" s="289"/>
      <c r="J197" s="269"/>
      <c r="K197" s="290"/>
      <c r="L197" s="31"/>
    </row>
    <row r="198" ht="20" customHeight="1" spans="1:12">
      <c r="A198" s="236" t="s">
        <v>549</v>
      </c>
      <c r="B198" s="274"/>
      <c r="C198" s="160" t="s">
        <v>551</v>
      </c>
      <c r="D198" s="218"/>
      <c r="E198" s="160">
        <v>20</v>
      </c>
      <c r="F198" s="276"/>
      <c r="G198" s="117"/>
      <c r="H198" s="117"/>
      <c r="I198" s="289"/>
      <c r="J198" s="269"/>
      <c r="K198" s="290"/>
      <c r="L198" s="31"/>
    </row>
    <row r="199" ht="20" customHeight="1" spans="1:12">
      <c r="A199" s="236" t="s">
        <v>549</v>
      </c>
      <c r="B199" s="274"/>
      <c r="C199" s="160" t="s">
        <v>552</v>
      </c>
      <c r="D199" s="218"/>
      <c r="E199" s="160">
        <v>20</v>
      </c>
      <c r="F199" s="276"/>
      <c r="G199" s="117"/>
      <c r="H199" s="117"/>
      <c r="I199" s="289"/>
      <c r="J199" s="269"/>
      <c r="K199" s="290"/>
      <c r="L199" s="31"/>
    </row>
    <row r="200" ht="20" customHeight="1" spans="1:12">
      <c r="A200" s="236" t="s">
        <v>549</v>
      </c>
      <c r="B200" s="274"/>
      <c r="C200" s="160" t="s">
        <v>553</v>
      </c>
      <c r="D200" s="218"/>
      <c r="E200" s="160">
        <v>20</v>
      </c>
      <c r="F200" s="276"/>
      <c r="G200" s="117"/>
      <c r="H200" s="117"/>
      <c r="I200" s="289"/>
      <c r="J200" s="269"/>
      <c r="K200" s="290"/>
      <c r="L200" s="31"/>
    </row>
    <row r="201" ht="20" customHeight="1" spans="1:12">
      <c r="A201" s="236" t="s">
        <v>549</v>
      </c>
      <c r="B201" s="274"/>
      <c r="C201" s="160" t="s">
        <v>554</v>
      </c>
      <c r="D201" s="218"/>
      <c r="E201" s="160">
        <v>20</v>
      </c>
      <c r="F201" s="276"/>
      <c r="G201" s="117"/>
      <c r="H201" s="117"/>
      <c r="I201" s="289"/>
      <c r="J201" s="269"/>
      <c r="K201" s="290"/>
      <c r="L201" s="31"/>
    </row>
    <row r="202" ht="20" customHeight="1" spans="1:12">
      <c r="A202" s="236" t="s">
        <v>549</v>
      </c>
      <c r="B202" s="274"/>
      <c r="C202" s="160" t="s">
        <v>555</v>
      </c>
      <c r="D202" s="218"/>
      <c r="E202" s="160">
        <v>20</v>
      </c>
      <c r="F202" s="276"/>
      <c r="G202" s="117"/>
      <c r="H202" s="117"/>
      <c r="I202" s="289"/>
      <c r="J202" s="269"/>
      <c r="K202" s="290"/>
      <c r="L202" s="31"/>
    </row>
    <row r="203" ht="20" customHeight="1" spans="1:12">
      <c r="A203" s="236" t="s">
        <v>556</v>
      </c>
      <c r="B203" s="274"/>
      <c r="C203" s="160" t="s">
        <v>557</v>
      </c>
      <c r="D203" s="218"/>
      <c r="E203" s="160">
        <v>20</v>
      </c>
      <c r="F203" s="276"/>
      <c r="G203" s="117"/>
      <c r="H203" s="117"/>
      <c r="I203" s="289"/>
      <c r="J203" s="269"/>
      <c r="K203" s="290"/>
      <c r="L203" s="31"/>
    </row>
    <row r="204" ht="20" customHeight="1" spans="1:12">
      <c r="A204" s="236" t="s">
        <v>549</v>
      </c>
      <c r="B204" s="274"/>
      <c r="C204" s="160" t="s">
        <v>558</v>
      </c>
      <c r="D204" s="218"/>
      <c r="E204" s="160">
        <v>20</v>
      </c>
      <c r="F204" s="276"/>
      <c r="G204" s="117"/>
      <c r="H204" s="117"/>
      <c r="I204" s="289"/>
      <c r="J204" s="269"/>
      <c r="K204" s="290"/>
      <c r="L204" s="31"/>
    </row>
    <row r="205" ht="20" customHeight="1" spans="1:12">
      <c r="A205" s="236" t="s">
        <v>549</v>
      </c>
      <c r="B205" s="274"/>
      <c r="C205" s="160" t="s">
        <v>559</v>
      </c>
      <c r="D205" s="218"/>
      <c r="E205" s="160">
        <v>20</v>
      </c>
      <c r="F205" s="276"/>
      <c r="G205" s="117"/>
      <c r="H205" s="117"/>
      <c r="I205" s="289"/>
      <c r="J205" s="269"/>
      <c r="K205" s="290"/>
      <c r="L205" s="31"/>
    </row>
    <row r="206" ht="20" customHeight="1" spans="1:12">
      <c r="A206" s="236" t="s">
        <v>549</v>
      </c>
      <c r="B206" s="274"/>
      <c r="C206" s="160" t="s">
        <v>560</v>
      </c>
      <c r="D206" s="218"/>
      <c r="E206" s="160">
        <v>20</v>
      </c>
      <c r="F206" s="276"/>
      <c r="G206" s="117"/>
      <c r="H206" s="117"/>
      <c r="I206" s="289"/>
      <c r="J206" s="269"/>
      <c r="K206" s="290"/>
      <c r="L206" s="31"/>
    </row>
    <row r="207" ht="20" customHeight="1" spans="1:12">
      <c r="A207" s="236" t="s">
        <v>549</v>
      </c>
      <c r="B207" s="274"/>
      <c r="C207" s="160" t="s">
        <v>561</v>
      </c>
      <c r="D207" s="218"/>
      <c r="E207" s="160">
        <v>20</v>
      </c>
      <c r="F207" s="276"/>
      <c r="G207" s="117"/>
      <c r="H207" s="117"/>
      <c r="I207" s="289"/>
      <c r="J207" s="269"/>
      <c r="K207" s="290"/>
      <c r="L207" s="31"/>
    </row>
    <row r="208" ht="20" customHeight="1" spans="1:12">
      <c r="A208" s="236" t="s">
        <v>562</v>
      </c>
      <c r="B208" s="274"/>
      <c r="C208" s="160" t="s">
        <v>563</v>
      </c>
      <c r="D208" s="218"/>
      <c r="E208" s="239">
        <v>19.1</v>
      </c>
      <c r="F208" s="276"/>
      <c r="G208" s="117"/>
      <c r="H208" s="117"/>
      <c r="I208" s="289"/>
      <c r="J208" s="269"/>
      <c r="K208" s="291" t="s">
        <v>564</v>
      </c>
      <c r="L208" s="31"/>
    </row>
    <row r="209" ht="20" customHeight="1" spans="1:12">
      <c r="A209" s="236" t="s">
        <v>562</v>
      </c>
      <c r="B209" s="274"/>
      <c r="C209" s="160" t="s">
        <v>565</v>
      </c>
      <c r="D209" s="218"/>
      <c r="E209" s="239">
        <v>19.1</v>
      </c>
      <c r="F209" s="276"/>
      <c r="G209" s="117"/>
      <c r="H209" s="117"/>
      <c r="I209" s="289"/>
      <c r="J209" s="269"/>
      <c r="K209" s="290"/>
      <c r="L209" s="31"/>
    </row>
    <row r="210" ht="20" customHeight="1" spans="1:12">
      <c r="A210" s="236" t="s">
        <v>562</v>
      </c>
      <c r="B210" s="274"/>
      <c r="C210" s="160" t="s">
        <v>566</v>
      </c>
      <c r="D210" s="218"/>
      <c r="E210" s="239">
        <v>19.1</v>
      </c>
      <c r="F210" s="276"/>
      <c r="G210" s="117"/>
      <c r="H210" s="117"/>
      <c r="I210" s="289"/>
      <c r="J210" s="269"/>
      <c r="K210" s="290"/>
      <c r="L210" s="31"/>
    </row>
    <row r="211" ht="20" customHeight="1" spans="1:12">
      <c r="A211" s="236" t="s">
        <v>562</v>
      </c>
      <c r="B211" s="274"/>
      <c r="C211" s="160" t="s">
        <v>567</v>
      </c>
      <c r="D211" s="218"/>
      <c r="E211" s="239">
        <v>19.1</v>
      </c>
      <c r="F211" s="276"/>
      <c r="G211" s="117"/>
      <c r="H211" s="117"/>
      <c r="I211" s="289"/>
      <c r="J211" s="269"/>
      <c r="K211" s="290"/>
      <c r="L211" s="31"/>
    </row>
    <row r="212" ht="20" customHeight="1" spans="1:12">
      <c r="A212" s="236" t="s">
        <v>562</v>
      </c>
      <c r="B212" s="274"/>
      <c r="C212" s="160" t="s">
        <v>568</v>
      </c>
      <c r="D212" s="218"/>
      <c r="E212" s="239">
        <v>19.1</v>
      </c>
      <c r="F212" s="276"/>
      <c r="G212" s="117"/>
      <c r="H212" s="117"/>
      <c r="I212" s="289"/>
      <c r="J212" s="269"/>
      <c r="K212" s="290"/>
      <c r="L212" s="31"/>
    </row>
    <row r="213" ht="20" customHeight="1" spans="1:12">
      <c r="A213" s="236" t="s">
        <v>562</v>
      </c>
      <c r="B213" s="274"/>
      <c r="C213" s="160" t="s">
        <v>569</v>
      </c>
      <c r="D213" s="218"/>
      <c r="E213" s="239">
        <v>19.1</v>
      </c>
      <c r="F213" s="276"/>
      <c r="G213" s="117"/>
      <c r="H213" s="117"/>
      <c r="I213" s="289"/>
      <c r="J213" s="269"/>
      <c r="K213" s="290"/>
      <c r="L213" s="31"/>
    </row>
    <row r="214" ht="20" customHeight="1" spans="1:12">
      <c r="A214" s="236" t="s">
        <v>562</v>
      </c>
      <c r="B214" s="274"/>
      <c r="C214" s="160" t="s">
        <v>570</v>
      </c>
      <c r="D214" s="218"/>
      <c r="E214" s="239">
        <v>19.1</v>
      </c>
      <c r="F214" s="276"/>
      <c r="G214" s="117"/>
      <c r="H214" s="117"/>
      <c r="I214" s="289"/>
      <c r="J214" s="269"/>
      <c r="K214" s="290"/>
      <c r="L214" s="31"/>
    </row>
    <row r="215" ht="20" customHeight="1" spans="1:12">
      <c r="A215" s="236" t="s">
        <v>562</v>
      </c>
      <c r="B215" s="274"/>
      <c r="C215" s="160" t="s">
        <v>571</v>
      </c>
      <c r="D215" s="218"/>
      <c r="E215" s="239">
        <v>19.1</v>
      </c>
      <c r="F215" s="276"/>
      <c r="G215" s="117"/>
      <c r="H215" s="117"/>
      <c r="I215" s="289"/>
      <c r="J215" s="269"/>
      <c r="K215" s="290"/>
      <c r="L215" s="31"/>
    </row>
    <row r="216" ht="20" customHeight="1" spans="1:12">
      <c r="A216" s="236" t="s">
        <v>562</v>
      </c>
      <c r="B216" s="274"/>
      <c r="C216" s="160" t="s">
        <v>572</v>
      </c>
      <c r="D216" s="218"/>
      <c r="E216" s="239">
        <v>19.1</v>
      </c>
      <c r="F216" s="276"/>
      <c r="G216" s="117"/>
      <c r="H216" s="117"/>
      <c r="I216" s="289"/>
      <c r="J216" s="269"/>
      <c r="K216" s="290"/>
      <c r="L216" s="31"/>
    </row>
    <row r="217" ht="20" customHeight="1" spans="1:12">
      <c r="A217" s="236" t="s">
        <v>562</v>
      </c>
      <c r="B217" s="274"/>
      <c r="C217" s="160" t="s">
        <v>573</v>
      </c>
      <c r="D217" s="218"/>
      <c r="E217" s="239">
        <v>19.1</v>
      </c>
      <c r="F217" s="276"/>
      <c r="G217" s="117"/>
      <c r="H217" s="117"/>
      <c r="I217" s="289"/>
      <c r="J217" s="269"/>
      <c r="K217" s="290"/>
      <c r="L217" s="31"/>
    </row>
    <row r="218" ht="20" customHeight="1" spans="1:12">
      <c r="A218" s="236" t="s">
        <v>562</v>
      </c>
      <c r="B218" s="274"/>
      <c r="C218" s="160" t="s">
        <v>574</v>
      </c>
      <c r="D218" s="218"/>
      <c r="E218" s="239">
        <v>19.1</v>
      </c>
      <c r="F218" s="276"/>
      <c r="G218" s="117"/>
      <c r="H218" s="117"/>
      <c r="I218" s="289"/>
      <c r="J218" s="269"/>
      <c r="K218" s="290"/>
      <c r="L218" s="31"/>
    </row>
    <row r="219" ht="20" customHeight="1" spans="1:12">
      <c r="A219" s="236" t="s">
        <v>562</v>
      </c>
      <c r="B219" s="277"/>
      <c r="C219" s="160" t="s">
        <v>575</v>
      </c>
      <c r="D219" s="177"/>
      <c r="E219" s="239">
        <v>19.1</v>
      </c>
      <c r="F219" s="278"/>
      <c r="G219" s="208"/>
      <c r="H219" s="208"/>
      <c r="I219" s="292"/>
      <c r="J219" s="271"/>
      <c r="K219" s="293"/>
      <c r="L219" s="31"/>
    </row>
    <row r="220" ht="25" customHeight="1" spans="1:12">
      <c r="A220" s="236" t="s">
        <v>576</v>
      </c>
      <c r="B220" s="279" t="s">
        <v>577</v>
      </c>
      <c r="C220" s="160" t="s">
        <v>578</v>
      </c>
      <c r="D220" s="279">
        <v>235.44</v>
      </c>
      <c r="E220" s="160">
        <v>29.5</v>
      </c>
      <c r="F220" s="275"/>
      <c r="G220" s="117" t="s">
        <v>42</v>
      </c>
      <c r="H220" s="117" t="s">
        <v>37</v>
      </c>
      <c r="I220" s="117" t="s">
        <v>345</v>
      </c>
      <c r="J220" s="269" t="s">
        <v>579</v>
      </c>
      <c r="K220" s="102" t="s">
        <v>580</v>
      </c>
      <c r="L220" s="31"/>
    </row>
    <row r="221" ht="25" customHeight="1" spans="1:12">
      <c r="A221" s="236" t="s">
        <v>581</v>
      </c>
      <c r="B221" s="280"/>
      <c r="C221" s="160" t="s">
        <v>582</v>
      </c>
      <c r="D221" s="280"/>
      <c r="E221" s="160">
        <v>51.3</v>
      </c>
      <c r="F221" s="276"/>
      <c r="G221" s="117"/>
      <c r="H221" s="117"/>
      <c r="I221" s="117"/>
      <c r="J221" s="269"/>
      <c r="K221" s="102" t="s">
        <v>583</v>
      </c>
      <c r="L221" s="31"/>
    </row>
    <row r="222" ht="25" customHeight="1" spans="1:12">
      <c r="A222" s="236" t="s">
        <v>584</v>
      </c>
      <c r="B222" s="280"/>
      <c r="C222" s="160" t="s">
        <v>585</v>
      </c>
      <c r="D222" s="280"/>
      <c r="E222" s="239">
        <v>45.1</v>
      </c>
      <c r="F222" s="276"/>
      <c r="G222" s="117"/>
      <c r="H222" s="117"/>
      <c r="I222" s="117"/>
      <c r="J222" s="269"/>
      <c r="K222" s="102" t="s">
        <v>586</v>
      </c>
      <c r="L222" s="31"/>
    </row>
    <row r="223" ht="25" customHeight="1" spans="1:12">
      <c r="A223" s="236" t="s">
        <v>587</v>
      </c>
      <c r="B223" s="280"/>
      <c r="C223" s="160" t="s">
        <v>588</v>
      </c>
      <c r="D223" s="280"/>
      <c r="E223" s="160">
        <v>12.4</v>
      </c>
      <c r="F223" s="276"/>
      <c r="G223" s="117"/>
      <c r="H223" s="117"/>
      <c r="I223" s="117"/>
      <c r="J223" s="269"/>
      <c r="K223" s="102" t="s">
        <v>589</v>
      </c>
      <c r="L223" s="31"/>
    </row>
    <row r="224" ht="25" customHeight="1" spans="1:12">
      <c r="A224" s="236" t="s">
        <v>590</v>
      </c>
      <c r="B224" s="280"/>
      <c r="C224" s="160" t="s">
        <v>591</v>
      </c>
      <c r="D224" s="280"/>
      <c r="E224" s="160">
        <v>55.1</v>
      </c>
      <c r="F224" s="276"/>
      <c r="G224" s="117"/>
      <c r="H224" s="117"/>
      <c r="I224" s="117"/>
      <c r="J224" s="269"/>
      <c r="K224" s="102" t="s">
        <v>592</v>
      </c>
      <c r="L224" s="31"/>
    </row>
    <row r="225" ht="25" customHeight="1" spans="1:12">
      <c r="A225" s="236" t="s">
        <v>593</v>
      </c>
      <c r="B225" s="280"/>
      <c r="C225" s="236" t="s">
        <v>594</v>
      </c>
      <c r="D225" s="280"/>
      <c r="E225" s="160" t="s">
        <v>92</v>
      </c>
      <c r="F225" s="276"/>
      <c r="G225" s="117"/>
      <c r="H225" s="117"/>
      <c r="I225" s="117"/>
      <c r="J225" s="269"/>
      <c r="K225" s="102" t="s">
        <v>595</v>
      </c>
      <c r="L225" s="31"/>
    </row>
    <row r="226" ht="25" customHeight="1" spans="1:12">
      <c r="A226" s="236" t="s">
        <v>596</v>
      </c>
      <c r="B226" s="280"/>
      <c r="C226" s="160" t="s">
        <v>597</v>
      </c>
      <c r="D226" s="280"/>
      <c r="E226" s="160">
        <v>12.4</v>
      </c>
      <c r="F226" s="276"/>
      <c r="G226" s="117"/>
      <c r="H226" s="117"/>
      <c r="I226" s="117"/>
      <c r="J226" s="269"/>
      <c r="K226" s="102" t="s">
        <v>598</v>
      </c>
      <c r="L226" s="31"/>
    </row>
    <row r="227" ht="25" customHeight="1" spans="1:12">
      <c r="A227" s="236" t="s">
        <v>599</v>
      </c>
      <c r="B227" s="280"/>
      <c r="C227" s="160" t="s">
        <v>600</v>
      </c>
      <c r="D227" s="280"/>
      <c r="E227" s="160">
        <v>12.4</v>
      </c>
      <c r="F227" s="276"/>
      <c r="G227" s="117"/>
      <c r="H227" s="117"/>
      <c r="I227" s="117"/>
      <c r="J227" s="269"/>
      <c r="K227" s="102" t="s">
        <v>601</v>
      </c>
      <c r="L227" s="31"/>
    </row>
    <row r="228" ht="25" customHeight="1" spans="1:12">
      <c r="A228" s="236" t="s">
        <v>602</v>
      </c>
      <c r="B228" s="280"/>
      <c r="C228" s="160" t="s">
        <v>603</v>
      </c>
      <c r="D228" s="280"/>
      <c r="E228" s="160">
        <v>12.4</v>
      </c>
      <c r="F228" s="276"/>
      <c r="G228" s="117"/>
      <c r="H228" s="117"/>
      <c r="I228" s="117"/>
      <c r="J228" s="269"/>
      <c r="K228" s="102" t="s">
        <v>604</v>
      </c>
      <c r="L228" s="31"/>
    </row>
    <row r="229" ht="25" customHeight="1" spans="1:12">
      <c r="A229" s="236" t="s">
        <v>605</v>
      </c>
      <c r="B229" s="280"/>
      <c r="C229" s="160" t="s">
        <v>606</v>
      </c>
      <c r="D229" s="280"/>
      <c r="E229" s="160">
        <v>12.4</v>
      </c>
      <c r="F229" s="276"/>
      <c r="G229" s="117"/>
      <c r="H229" s="117"/>
      <c r="I229" s="117"/>
      <c r="J229" s="269"/>
      <c r="K229" s="102" t="s">
        <v>607</v>
      </c>
      <c r="L229" s="31"/>
    </row>
    <row r="230" ht="25" customHeight="1" spans="1:12">
      <c r="A230" s="236" t="s">
        <v>608</v>
      </c>
      <c r="B230" s="280"/>
      <c r="C230" s="160" t="s">
        <v>609</v>
      </c>
      <c r="D230" s="280"/>
      <c r="E230" s="160">
        <v>12.4</v>
      </c>
      <c r="F230" s="276"/>
      <c r="G230" s="117"/>
      <c r="H230" s="117"/>
      <c r="I230" s="117"/>
      <c r="J230" s="269"/>
      <c r="K230" s="102" t="s">
        <v>610</v>
      </c>
      <c r="L230" s="31"/>
    </row>
    <row r="231" ht="25" customHeight="1" spans="1:12">
      <c r="A231" s="236" t="s">
        <v>611</v>
      </c>
      <c r="B231" s="280"/>
      <c r="C231" s="160" t="s">
        <v>612</v>
      </c>
      <c r="D231" s="280"/>
      <c r="E231" s="160">
        <v>12.4</v>
      </c>
      <c r="F231" s="276"/>
      <c r="G231" s="117"/>
      <c r="H231" s="117"/>
      <c r="I231" s="117"/>
      <c r="J231" s="269"/>
      <c r="K231" s="102" t="s">
        <v>613</v>
      </c>
      <c r="L231" s="31"/>
    </row>
    <row r="232" ht="25" customHeight="1" spans="1:12">
      <c r="A232" s="236" t="s">
        <v>614</v>
      </c>
      <c r="B232" s="280"/>
      <c r="C232" s="160" t="s">
        <v>615</v>
      </c>
      <c r="D232" s="280"/>
      <c r="E232" s="160" t="s">
        <v>92</v>
      </c>
      <c r="F232" s="276"/>
      <c r="G232" s="117"/>
      <c r="H232" s="117"/>
      <c r="I232" s="117"/>
      <c r="J232" s="269"/>
      <c r="K232" s="102" t="s">
        <v>616</v>
      </c>
      <c r="L232" s="31"/>
    </row>
    <row r="233" ht="25" customHeight="1" spans="1:12">
      <c r="A233" s="236" t="s">
        <v>617</v>
      </c>
      <c r="B233" s="280"/>
      <c r="C233" s="160" t="s">
        <v>618</v>
      </c>
      <c r="D233" s="280"/>
      <c r="E233" s="160">
        <v>12.4</v>
      </c>
      <c r="F233" s="276"/>
      <c r="G233" s="117"/>
      <c r="H233" s="117"/>
      <c r="I233" s="117"/>
      <c r="J233" s="269"/>
      <c r="K233" s="102" t="s">
        <v>619</v>
      </c>
      <c r="L233" s="31"/>
    </row>
    <row r="234" ht="25" customHeight="1" spans="1:12">
      <c r="A234" s="236" t="s">
        <v>620</v>
      </c>
      <c r="B234" s="280"/>
      <c r="C234" s="160" t="s">
        <v>621</v>
      </c>
      <c r="D234" s="280"/>
      <c r="E234" s="160" t="s">
        <v>92</v>
      </c>
      <c r="F234" s="276"/>
      <c r="G234" s="117"/>
      <c r="H234" s="117"/>
      <c r="I234" s="117"/>
      <c r="J234" s="269"/>
      <c r="K234" s="102" t="s">
        <v>622</v>
      </c>
      <c r="L234" s="31"/>
    </row>
    <row r="235" ht="25" customHeight="1" spans="1:12">
      <c r="A235" s="236" t="s">
        <v>623</v>
      </c>
      <c r="B235" s="280"/>
      <c r="C235" s="160" t="s">
        <v>624</v>
      </c>
      <c r="D235" s="280"/>
      <c r="E235" s="160">
        <v>17.1</v>
      </c>
      <c r="F235" s="276"/>
      <c r="G235" s="117"/>
      <c r="H235" s="117"/>
      <c r="I235" s="117"/>
      <c r="J235" s="269"/>
      <c r="K235" s="102" t="s">
        <v>625</v>
      </c>
      <c r="L235" s="31"/>
    </row>
    <row r="236" ht="25" customHeight="1" spans="1:12">
      <c r="A236" s="236" t="s">
        <v>626</v>
      </c>
      <c r="B236" s="281"/>
      <c r="C236" s="160" t="s">
        <v>627</v>
      </c>
      <c r="D236" s="281"/>
      <c r="E236" s="160" t="s">
        <v>92</v>
      </c>
      <c r="F236" s="278"/>
      <c r="G236" s="208"/>
      <c r="H236" s="208"/>
      <c r="I236" s="208"/>
      <c r="J236" s="271"/>
      <c r="K236" s="102" t="s">
        <v>628</v>
      </c>
      <c r="L236" s="31"/>
    </row>
    <row r="237" ht="25" customHeight="1" spans="1:12">
      <c r="A237" s="12" t="s">
        <v>629</v>
      </c>
      <c r="B237" s="13"/>
      <c r="C237" s="13"/>
      <c r="D237" s="13"/>
      <c r="E237" s="13"/>
      <c r="F237" s="13"/>
      <c r="G237" s="14"/>
      <c r="H237" s="13"/>
      <c r="I237" s="13"/>
      <c r="J237" s="13"/>
      <c r="K237" s="13"/>
      <c r="L237" s="94"/>
    </row>
    <row r="238" customHeight="1" spans="1:12">
      <c r="A238" s="208" t="s">
        <v>630</v>
      </c>
      <c r="B238" s="282" t="s">
        <v>631</v>
      </c>
      <c r="C238" s="22" t="s">
        <v>632</v>
      </c>
      <c r="D238" s="77"/>
      <c r="E238" s="77">
        <v>14.3</v>
      </c>
      <c r="F238" s="136"/>
      <c r="G238" s="208" t="s">
        <v>633</v>
      </c>
      <c r="H238" s="208"/>
      <c r="I238" s="208"/>
      <c r="J238" s="271"/>
      <c r="K238" s="271" t="s">
        <v>634</v>
      </c>
      <c r="L238" s="208"/>
    </row>
    <row r="239" customHeight="1" spans="1:12">
      <c r="A239" s="31" t="s">
        <v>635</v>
      </c>
      <c r="B239" s="236" t="s">
        <v>636</v>
      </c>
      <c r="C239" s="37" t="s">
        <v>637</v>
      </c>
      <c r="D239" s="29"/>
      <c r="E239" s="29">
        <v>4.8</v>
      </c>
      <c r="F239" s="33"/>
      <c r="G239" s="31" t="s">
        <v>633</v>
      </c>
      <c r="H239" s="31"/>
      <c r="I239" s="31"/>
      <c r="J239" s="102"/>
      <c r="K239" s="102"/>
      <c r="L239" s="31"/>
    </row>
    <row r="240" customHeight="1" spans="1:12">
      <c r="A240" s="31" t="s">
        <v>638</v>
      </c>
      <c r="B240" s="283" t="s">
        <v>639</v>
      </c>
      <c r="C240" s="37" t="s">
        <v>640</v>
      </c>
      <c r="D240" s="29"/>
      <c r="E240" s="29">
        <v>21.9</v>
      </c>
      <c r="F240" s="33"/>
      <c r="G240" s="31" t="s">
        <v>633</v>
      </c>
      <c r="H240" s="31"/>
      <c r="I240" s="31"/>
      <c r="J240" s="102"/>
      <c r="K240" s="102"/>
      <c r="L240" s="31"/>
    </row>
    <row r="241" customHeight="1" spans="1:12">
      <c r="A241" s="31" t="s">
        <v>641</v>
      </c>
      <c r="B241" s="284" t="s">
        <v>642</v>
      </c>
      <c r="C241" s="31" t="s">
        <v>643</v>
      </c>
      <c r="D241" s="29"/>
      <c r="E241" s="29">
        <v>109.3</v>
      </c>
      <c r="F241" s="33"/>
      <c r="G241" s="31" t="s">
        <v>644</v>
      </c>
      <c r="H241" s="31"/>
      <c r="I241" s="31" t="s">
        <v>645</v>
      </c>
      <c r="J241" s="102" t="s">
        <v>646</v>
      </c>
      <c r="K241" s="102" t="s">
        <v>647</v>
      </c>
      <c r="L241" s="31"/>
    </row>
    <row r="242" customHeight="1" spans="1:12">
      <c r="A242" s="31" t="s">
        <v>648</v>
      </c>
      <c r="B242" s="283" t="s">
        <v>649</v>
      </c>
      <c r="C242" s="31" t="s">
        <v>650</v>
      </c>
      <c r="D242" s="29"/>
      <c r="E242" s="29">
        <v>66.5</v>
      </c>
      <c r="F242" s="33"/>
      <c r="G242" s="31" t="s">
        <v>651</v>
      </c>
      <c r="H242" s="31"/>
      <c r="I242" s="31" t="s">
        <v>645</v>
      </c>
      <c r="J242" s="102" t="s">
        <v>652</v>
      </c>
      <c r="K242" s="102"/>
      <c r="L242" s="31"/>
    </row>
    <row r="243" customHeight="1" spans="1:12">
      <c r="A243" s="31" t="s">
        <v>653</v>
      </c>
      <c r="B243" s="285" t="s">
        <v>654</v>
      </c>
      <c r="C243" s="31" t="s">
        <v>655</v>
      </c>
      <c r="D243" s="29"/>
      <c r="E243" s="29">
        <v>14.3</v>
      </c>
      <c r="F243" s="33"/>
      <c r="G243" s="31" t="s">
        <v>656</v>
      </c>
      <c r="H243" s="31"/>
      <c r="I243" s="31" t="s">
        <v>645</v>
      </c>
      <c r="J243" s="102" t="s">
        <v>657</v>
      </c>
      <c r="K243" s="102" t="s">
        <v>658</v>
      </c>
      <c r="L243" s="31"/>
    </row>
    <row r="244" customHeight="1" spans="1:12">
      <c r="A244" s="31" t="s">
        <v>659</v>
      </c>
      <c r="B244" s="285" t="s">
        <v>660</v>
      </c>
      <c r="C244" s="31" t="s">
        <v>655</v>
      </c>
      <c r="D244" s="29"/>
      <c r="E244" s="29">
        <v>14.3</v>
      </c>
      <c r="F244" s="33"/>
      <c r="G244" s="31" t="s">
        <v>656</v>
      </c>
      <c r="H244" s="31"/>
      <c r="I244" s="31" t="s">
        <v>645</v>
      </c>
      <c r="J244" s="102" t="s">
        <v>657</v>
      </c>
      <c r="K244" s="102" t="s">
        <v>661</v>
      </c>
      <c r="L244" s="31"/>
    </row>
    <row r="245" customHeight="1" spans="1:12">
      <c r="A245" s="31" t="s">
        <v>662</v>
      </c>
      <c r="B245" s="285" t="s">
        <v>663</v>
      </c>
      <c r="C245" s="31" t="s">
        <v>664</v>
      </c>
      <c r="D245" s="29"/>
      <c r="E245" s="29">
        <v>14.3</v>
      </c>
      <c r="F245" s="33"/>
      <c r="G245" s="31" t="s">
        <v>665</v>
      </c>
      <c r="H245" s="31"/>
      <c r="I245" s="31" t="s">
        <v>645</v>
      </c>
      <c r="J245" s="102" t="s">
        <v>657</v>
      </c>
      <c r="K245" s="102" t="s">
        <v>666</v>
      </c>
      <c r="L245" s="31"/>
    </row>
    <row r="246" customHeight="1" spans="1:12">
      <c r="A246" s="31" t="s">
        <v>667</v>
      </c>
      <c r="B246" s="285" t="s">
        <v>668</v>
      </c>
      <c r="C246" s="31" t="s">
        <v>669</v>
      </c>
      <c r="D246" s="29"/>
      <c r="E246" s="29">
        <v>66.5</v>
      </c>
      <c r="F246" s="33"/>
      <c r="G246" s="31" t="s">
        <v>670</v>
      </c>
      <c r="H246" s="31"/>
      <c r="I246" s="31" t="s">
        <v>645</v>
      </c>
      <c r="J246" s="102" t="s">
        <v>671</v>
      </c>
      <c r="K246" s="102" t="s">
        <v>672</v>
      </c>
      <c r="L246" s="31"/>
    </row>
    <row r="247" customHeight="1" spans="1:12">
      <c r="A247" s="31" t="s">
        <v>673</v>
      </c>
      <c r="B247" s="285" t="s">
        <v>674</v>
      </c>
      <c r="C247" s="37" t="s">
        <v>674</v>
      </c>
      <c r="D247" s="29"/>
      <c r="E247" s="29">
        <v>66.5</v>
      </c>
      <c r="F247" s="33"/>
      <c r="G247" s="31" t="s">
        <v>675</v>
      </c>
      <c r="H247" s="31"/>
      <c r="I247" s="31" t="s">
        <v>645</v>
      </c>
      <c r="J247" s="102" t="s">
        <v>671</v>
      </c>
      <c r="K247" s="102" t="s">
        <v>676</v>
      </c>
      <c r="L247" s="31"/>
    </row>
    <row r="248" customHeight="1" spans="1:12">
      <c r="A248" s="31" t="s">
        <v>677</v>
      </c>
      <c r="B248" s="285" t="s">
        <v>678</v>
      </c>
      <c r="C248" s="37" t="s">
        <v>655</v>
      </c>
      <c r="D248" s="29"/>
      <c r="E248" s="29">
        <v>14.3</v>
      </c>
      <c r="F248" s="33"/>
      <c r="G248" s="31" t="s">
        <v>644</v>
      </c>
      <c r="H248" s="31"/>
      <c r="I248" s="31" t="s">
        <v>645</v>
      </c>
      <c r="J248" s="102" t="s">
        <v>657</v>
      </c>
      <c r="K248" s="102" t="s">
        <v>679</v>
      </c>
      <c r="L248" s="31"/>
    </row>
    <row r="249" customHeight="1" spans="1:12">
      <c r="A249" s="31" t="s">
        <v>680</v>
      </c>
      <c r="B249" s="283" t="s">
        <v>681</v>
      </c>
      <c r="C249" s="31" t="s">
        <v>681</v>
      </c>
      <c r="D249" s="29"/>
      <c r="E249" s="29">
        <v>66.5</v>
      </c>
      <c r="F249" s="33"/>
      <c r="G249" s="31" t="s">
        <v>682</v>
      </c>
      <c r="H249" s="31"/>
      <c r="I249" s="31" t="s">
        <v>645</v>
      </c>
      <c r="J249" s="102" t="s">
        <v>652</v>
      </c>
      <c r="K249" s="102" t="s">
        <v>683</v>
      </c>
      <c r="L249" s="31"/>
    </row>
    <row r="250" customHeight="1" spans="1:12">
      <c r="A250" s="31" t="s">
        <v>659</v>
      </c>
      <c r="B250" s="295" t="s">
        <v>684</v>
      </c>
      <c r="C250" s="31" t="s">
        <v>655</v>
      </c>
      <c r="D250" s="286"/>
      <c r="E250" s="286">
        <v>147.3</v>
      </c>
      <c r="F250" s="33"/>
      <c r="G250" s="31" t="s">
        <v>685</v>
      </c>
      <c r="H250" s="31"/>
      <c r="I250" s="31" t="s">
        <v>645</v>
      </c>
      <c r="J250" s="102" t="s">
        <v>652</v>
      </c>
      <c r="K250" s="102" t="s">
        <v>661</v>
      </c>
      <c r="L250" s="31"/>
    </row>
    <row r="251" customHeight="1" spans="1:12">
      <c r="A251" s="31" t="s">
        <v>648</v>
      </c>
      <c r="B251" s="287"/>
      <c r="C251" s="31" t="s">
        <v>650</v>
      </c>
      <c r="D251" s="287"/>
      <c r="E251" s="287"/>
      <c r="F251" s="33"/>
      <c r="G251" s="31" t="s">
        <v>685</v>
      </c>
      <c r="H251" s="31"/>
      <c r="I251" s="31" t="s">
        <v>645</v>
      </c>
      <c r="J251" s="102" t="s">
        <v>652</v>
      </c>
      <c r="K251" s="102"/>
      <c r="L251" s="31"/>
    </row>
    <row r="252" customHeight="1" spans="1:12">
      <c r="A252" s="31" t="s">
        <v>686</v>
      </c>
      <c r="B252" s="282"/>
      <c r="C252" s="31" t="s">
        <v>650</v>
      </c>
      <c r="D252" s="282"/>
      <c r="E252" s="282"/>
      <c r="F252" s="33"/>
      <c r="G252" s="31" t="s">
        <v>685</v>
      </c>
      <c r="H252" s="31"/>
      <c r="I252" s="31" t="s">
        <v>645</v>
      </c>
      <c r="J252" s="102" t="s">
        <v>652</v>
      </c>
      <c r="K252" s="102"/>
      <c r="L252" s="31"/>
    </row>
    <row r="253" customHeight="1" spans="1:12">
      <c r="A253" s="31" t="s">
        <v>687</v>
      </c>
      <c r="B253" s="282" t="s">
        <v>688</v>
      </c>
      <c r="C253" s="31" t="s">
        <v>689</v>
      </c>
      <c r="D253" s="29"/>
      <c r="E253" s="29">
        <v>66.5</v>
      </c>
      <c r="F253" s="33"/>
      <c r="G253" s="31" t="s">
        <v>685</v>
      </c>
      <c r="H253" s="31"/>
      <c r="I253" s="31" t="s">
        <v>645</v>
      </c>
      <c r="J253" s="102" t="s">
        <v>652</v>
      </c>
      <c r="K253" s="102"/>
      <c r="L253" s="31"/>
    </row>
    <row r="254" customHeight="1" spans="1:12">
      <c r="A254" s="31" t="s">
        <v>690</v>
      </c>
      <c r="B254" s="31" t="s">
        <v>691</v>
      </c>
      <c r="C254" s="31" t="s">
        <v>640</v>
      </c>
      <c r="D254" s="31"/>
      <c r="E254" s="31">
        <v>21.9</v>
      </c>
      <c r="F254" s="31"/>
      <c r="G254" s="31" t="s">
        <v>633</v>
      </c>
      <c r="H254" s="31"/>
      <c r="I254" s="31"/>
      <c r="J254" s="102"/>
      <c r="K254" s="102"/>
      <c r="L254" s="31"/>
    </row>
    <row r="255" customHeight="1" spans="1:12">
      <c r="A255" s="12" t="s">
        <v>692</v>
      </c>
      <c r="B255" s="13"/>
      <c r="C255" s="13"/>
      <c r="D255" s="13"/>
      <c r="E255" s="13"/>
      <c r="F255" s="13"/>
      <c r="G255" s="14"/>
      <c r="H255" s="13"/>
      <c r="I255" s="13"/>
      <c r="J255" s="13"/>
      <c r="K255" s="13"/>
      <c r="L255" s="94"/>
    </row>
    <row r="256" ht="68" customHeight="1" spans="1:12">
      <c r="A256" s="208" t="s">
        <v>693</v>
      </c>
      <c r="B256" s="22" t="s">
        <v>694</v>
      </c>
      <c r="C256" s="288" t="s">
        <v>695</v>
      </c>
      <c r="D256" s="22"/>
      <c r="E256" s="22">
        <v>327.8</v>
      </c>
      <c r="F256" s="22"/>
      <c r="G256" s="22" t="s">
        <v>696</v>
      </c>
      <c r="H256" s="22"/>
      <c r="I256" s="22" t="s">
        <v>19</v>
      </c>
      <c r="J256" s="22"/>
      <c r="K256" s="271" t="s">
        <v>697</v>
      </c>
      <c r="L256" s="208" t="s">
        <v>698</v>
      </c>
    </row>
    <row r="257" ht="57" customHeight="1" spans="1:12">
      <c r="A257" s="236" t="s">
        <v>699</v>
      </c>
      <c r="B257" s="22" t="s">
        <v>700</v>
      </c>
      <c r="C257" s="22" t="s">
        <v>701</v>
      </c>
      <c r="D257" s="22"/>
      <c r="E257" s="22">
        <v>152</v>
      </c>
      <c r="F257" s="22"/>
      <c r="G257" s="22" t="s">
        <v>702</v>
      </c>
      <c r="H257" s="22" t="s">
        <v>703</v>
      </c>
      <c r="I257" s="22" t="s">
        <v>19</v>
      </c>
      <c r="J257" s="22"/>
      <c r="K257" s="102" t="s">
        <v>704</v>
      </c>
      <c r="L257" s="31" t="s">
        <v>698</v>
      </c>
    </row>
    <row r="258" ht="54" customHeight="1" spans="1:12">
      <c r="A258" s="208" t="s">
        <v>705</v>
      </c>
      <c r="B258" s="22" t="s">
        <v>706</v>
      </c>
      <c r="C258" s="22" t="s">
        <v>707</v>
      </c>
      <c r="D258" s="22"/>
      <c r="E258" s="22">
        <v>104.5</v>
      </c>
      <c r="F258" s="22"/>
      <c r="G258" s="22" t="s">
        <v>702</v>
      </c>
      <c r="H258" s="22" t="s">
        <v>708</v>
      </c>
      <c r="I258" s="22" t="s">
        <v>709</v>
      </c>
      <c r="J258" s="22"/>
      <c r="K258" s="271" t="s">
        <v>710</v>
      </c>
      <c r="L258" s="31" t="s">
        <v>698</v>
      </c>
    </row>
  </sheetData>
  <sheetProtection formatCells="0" insertHyperlinks="0" autoFilter="0"/>
  <autoFilter xmlns:etc="http://www.wps.cn/officeDocument/2017/etCustomData" ref="A2:II258" etc:filterBottomFollowUsedRange="0">
    <extLst/>
  </autoFilter>
  <mergeCells count="193">
    <mergeCell ref="A1:L1"/>
    <mergeCell ref="A3:L3"/>
    <mergeCell ref="A22:L22"/>
    <mergeCell ref="A33:L33"/>
    <mergeCell ref="A237:L237"/>
    <mergeCell ref="A255:L255"/>
    <mergeCell ref="B11:B12"/>
    <mergeCell ref="B15:B20"/>
    <mergeCell ref="B23:B24"/>
    <mergeCell ref="B25:B27"/>
    <mergeCell ref="B30:B31"/>
    <mergeCell ref="B34:B44"/>
    <mergeCell ref="B45:B54"/>
    <mergeCell ref="B55:B63"/>
    <mergeCell ref="B64:B67"/>
    <mergeCell ref="B68:B70"/>
    <mergeCell ref="B71:B76"/>
    <mergeCell ref="B77:B80"/>
    <mergeCell ref="B89:B93"/>
    <mergeCell ref="B94:B96"/>
    <mergeCell ref="B138:B139"/>
    <mergeCell ref="B140:B144"/>
    <mergeCell ref="B145:B150"/>
    <mergeCell ref="B151:B154"/>
    <mergeCell ref="B155:B160"/>
    <mergeCell ref="B161:B162"/>
    <mergeCell ref="B163:B164"/>
    <mergeCell ref="B165:B169"/>
    <mergeCell ref="B175:B179"/>
    <mergeCell ref="B180:B184"/>
    <mergeCell ref="B185:B187"/>
    <mergeCell ref="B196:B219"/>
    <mergeCell ref="B220:B236"/>
    <mergeCell ref="B250:B252"/>
    <mergeCell ref="D11:D12"/>
    <mergeCell ref="D15:D20"/>
    <mergeCell ref="D23:D24"/>
    <mergeCell ref="D25:D27"/>
    <mergeCell ref="D30:D31"/>
    <mergeCell ref="D34:D44"/>
    <mergeCell ref="D45:D54"/>
    <mergeCell ref="D55:D63"/>
    <mergeCell ref="D64:D67"/>
    <mergeCell ref="D68:D70"/>
    <mergeCell ref="D71:D76"/>
    <mergeCell ref="D77:D80"/>
    <mergeCell ref="D89:D93"/>
    <mergeCell ref="D94:D96"/>
    <mergeCell ref="D131:D132"/>
    <mergeCell ref="D133:D137"/>
    <mergeCell ref="D138:D139"/>
    <mergeCell ref="D140:D144"/>
    <mergeCell ref="D145:D150"/>
    <mergeCell ref="D151:D154"/>
    <mergeCell ref="D155:D160"/>
    <mergeCell ref="D161:D162"/>
    <mergeCell ref="D163:D164"/>
    <mergeCell ref="D165:D169"/>
    <mergeCell ref="D175:D179"/>
    <mergeCell ref="D180:D184"/>
    <mergeCell ref="D185:D187"/>
    <mergeCell ref="D196:D219"/>
    <mergeCell ref="D220:D236"/>
    <mergeCell ref="D250:D252"/>
    <mergeCell ref="E250:E252"/>
    <mergeCell ref="F15:F20"/>
    <mergeCell ref="F30:F31"/>
    <mergeCell ref="F34:F44"/>
    <mergeCell ref="F45:F54"/>
    <mergeCell ref="F55:F63"/>
    <mergeCell ref="F64:F67"/>
    <mergeCell ref="F68:F70"/>
    <mergeCell ref="F71:F76"/>
    <mergeCell ref="F77:F80"/>
    <mergeCell ref="F89:F93"/>
    <mergeCell ref="F94:F96"/>
    <mergeCell ref="F138:F139"/>
    <mergeCell ref="F140:F144"/>
    <mergeCell ref="F145:F150"/>
    <mergeCell ref="F151:F154"/>
    <mergeCell ref="F155:F160"/>
    <mergeCell ref="F161:F164"/>
    <mergeCell ref="F165:F169"/>
    <mergeCell ref="F175:F179"/>
    <mergeCell ref="F180:F184"/>
    <mergeCell ref="F185:F187"/>
    <mergeCell ref="F196:F219"/>
    <mergeCell ref="F220:F236"/>
    <mergeCell ref="G25:G27"/>
    <mergeCell ref="G131:G132"/>
    <mergeCell ref="G133:G137"/>
    <mergeCell ref="G138:G139"/>
    <mergeCell ref="G140:G144"/>
    <mergeCell ref="G145:G150"/>
    <mergeCell ref="G151:G154"/>
    <mergeCell ref="G155:G160"/>
    <mergeCell ref="G161:G162"/>
    <mergeCell ref="G163:G164"/>
    <mergeCell ref="G165:G169"/>
    <mergeCell ref="G175:G179"/>
    <mergeCell ref="G180:G184"/>
    <mergeCell ref="G185:G187"/>
    <mergeCell ref="G196:G219"/>
    <mergeCell ref="G220:G236"/>
    <mergeCell ref="H15:H20"/>
    <mergeCell ref="H25:H27"/>
    <mergeCell ref="H34:H44"/>
    <mergeCell ref="H45:H54"/>
    <mergeCell ref="H55:H63"/>
    <mergeCell ref="H64:H67"/>
    <mergeCell ref="H68:H70"/>
    <mergeCell ref="H77:H80"/>
    <mergeCell ref="H82:H87"/>
    <mergeCell ref="H89:H93"/>
    <mergeCell ref="H94:H96"/>
    <mergeCell ref="H131:H132"/>
    <mergeCell ref="H133:H137"/>
    <mergeCell ref="H138:H139"/>
    <mergeCell ref="H140:H144"/>
    <mergeCell ref="H145:H150"/>
    <mergeCell ref="H151:H154"/>
    <mergeCell ref="H155:H160"/>
    <mergeCell ref="H161:H162"/>
    <mergeCell ref="H163:H164"/>
    <mergeCell ref="H165:H169"/>
    <mergeCell ref="H175:H179"/>
    <mergeCell ref="H180:H184"/>
    <mergeCell ref="H185:H187"/>
    <mergeCell ref="H196:H219"/>
    <mergeCell ref="H220:H236"/>
    <mergeCell ref="I15:I20"/>
    <mergeCell ref="I25:I27"/>
    <mergeCell ref="I34:I44"/>
    <mergeCell ref="I45:I54"/>
    <mergeCell ref="I55:I63"/>
    <mergeCell ref="I64:I67"/>
    <mergeCell ref="I68:I70"/>
    <mergeCell ref="I71:I76"/>
    <mergeCell ref="I77:I80"/>
    <mergeCell ref="I82:I87"/>
    <mergeCell ref="I89:I93"/>
    <mergeCell ref="I94:I96"/>
    <mergeCell ref="I131:I132"/>
    <mergeCell ref="I133:I137"/>
    <mergeCell ref="I138:I139"/>
    <mergeCell ref="I140:I144"/>
    <mergeCell ref="I145:I150"/>
    <mergeCell ref="I151:I154"/>
    <mergeCell ref="I155:I160"/>
    <mergeCell ref="I161:I162"/>
    <mergeCell ref="I163:I164"/>
    <mergeCell ref="I165:I169"/>
    <mergeCell ref="I175:I179"/>
    <mergeCell ref="I180:I184"/>
    <mergeCell ref="I185:I187"/>
    <mergeCell ref="I196:I219"/>
    <mergeCell ref="I220:I236"/>
    <mergeCell ref="J15:J20"/>
    <mergeCell ref="J25:J27"/>
    <mergeCell ref="J34:J44"/>
    <mergeCell ref="J45:J54"/>
    <mergeCell ref="J55:J63"/>
    <mergeCell ref="J64:J67"/>
    <mergeCell ref="J68:J70"/>
    <mergeCell ref="J71:J76"/>
    <mergeCell ref="J77:J80"/>
    <mergeCell ref="J82:J87"/>
    <mergeCell ref="J89:J93"/>
    <mergeCell ref="J94:J96"/>
    <mergeCell ref="J131:J132"/>
    <mergeCell ref="J133:J137"/>
    <mergeCell ref="J138:J139"/>
    <mergeCell ref="J140:J144"/>
    <mergeCell ref="J145:J150"/>
    <mergeCell ref="J151:J154"/>
    <mergeCell ref="J155:J160"/>
    <mergeCell ref="J161:J162"/>
    <mergeCell ref="J163:J164"/>
    <mergeCell ref="J165:J169"/>
    <mergeCell ref="J175:J179"/>
    <mergeCell ref="J180:J184"/>
    <mergeCell ref="J185:J187"/>
    <mergeCell ref="J196:J219"/>
    <mergeCell ref="J220:J236"/>
    <mergeCell ref="K112:K116"/>
    <mergeCell ref="K117:K122"/>
    <mergeCell ref="K123:K124"/>
    <mergeCell ref="K170:K171"/>
    <mergeCell ref="K188:K189"/>
    <mergeCell ref="K190:K193"/>
    <mergeCell ref="K194:K195"/>
    <mergeCell ref="K196:K207"/>
    <mergeCell ref="K208:K219"/>
  </mergeCells>
  <printOptions horizontalCentered="1"/>
  <pageMargins left="0.357638888888889" right="0.357638888888889" top="0.60625" bottom="0.60625" header="0.5" footer="0.5"/>
  <pageSetup paperSize="9" scale="6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肛肠医院检验科2025.8.10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GCYY-JYK</dc:creator>
  <cp:lastModifiedBy>無</cp:lastModifiedBy>
  <dcterms:created xsi:type="dcterms:W3CDTF">2025-08-11T02:16:00Z</dcterms:created>
  <dcterms:modified xsi:type="dcterms:W3CDTF">2025-08-11T03:55:26Z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A0A147F2DED947A89F7AA4B9F489C9FF_11</vt:lpwstr>
  </property>
  <property fmtid="{D5CDD505-2E9C-101B-9397-08002B2CF9AE}" pid="3" name="KSOProductBuildVer">
    <vt:lpwstr>2052-12.1.0.22215</vt:lpwstr>
  </property>
</Properties>
</file>